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nioski o nowe kierunki\Finanse i rachunkowość II stopnia\_Program (ten sam co we w załącznikach do wniosku)\"/>
    </mc:Choice>
  </mc:AlternateContent>
  <bookViews>
    <workbookView xWindow="0" yWindow="0" windowWidth="19056" windowHeight="8088"/>
  </bookViews>
  <sheets>
    <sheet name="Plan studiów" sheetId="7" r:id="rId1"/>
    <sheet name="Zajęcia zdalne" sheetId="8" r:id="rId2"/>
  </sheets>
  <definedNames>
    <definedName name="_xlnm._FilterDatabase" localSheetId="0" hidden="1">'Plan studiów'!$A$4:$AC$76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8" l="1"/>
  <c r="B5" i="8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3" i="8"/>
  <c r="B26" i="8" l="1"/>
  <c r="B29" i="8" s="1"/>
  <c r="B25" i="8"/>
  <c r="B28" i="8" s="1"/>
  <c r="AB11" i="7" l="1"/>
  <c r="Q11" i="7"/>
  <c r="P11" i="7" s="1"/>
  <c r="R11" i="7" s="1"/>
  <c r="S11" i="7"/>
  <c r="AA11" i="7" l="1"/>
  <c r="AC11" i="7" s="1"/>
  <c r="T30" i="7"/>
  <c r="I54" i="7"/>
  <c r="J54" i="7"/>
  <c r="K54" i="7"/>
  <c r="L54" i="7"/>
  <c r="M54" i="7"/>
  <c r="N54" i="7"/>
  <c r="O54" i="7"/>
  <c r="T54" i="7"/>
  <c r="U54" i="7"/>
  <c r="V54" i="7"/>
  <c r="W54" i="7"/>
  <c r="X54" i="7"/>
  <c r="Y54" i="7"/>
  <c r="Z54" i="7"/>
  <c r="H54" i="7"/>
  <c r="I30" i="7"/>
  <c r="J30" i="7"/>
  <c r="K30" i="7"/>
  <c r="L30" i="7"/>
  <c r="M30" i="7"/>
  <c r="N30" i="7"/>
  <c r="O30" i="7"/>
  <c r="U30" i="7"/>
  <c r="V30" i="7"/>
  <c r="W30" i="7"/>
  <c r="X30" i="7"/>
  <c r="Y30" i="7"/>
  <c r="Z30" i="7"/>
  <c r="H30" i="7"/>
  <c r="I5" i="7"/>
  <c r="J5" i="7"/>
  <c r="K5" i="7"/>
  <c r="L5" i="7"/>
  <c r="M5" i="7"/>
  <c r="N5" i="7"/>
  <c r="O5" i="7"/>
  <c r="T5" i="7"/>
  <c r="U5" i="7"/>
  <c r="V5" i="7"/>
  <c r="W5" i="7"/>
  <c r="X5" i="7"/>
  <c r="Y5" i="7"/>
  <c r="Z5" i="7"/>
  <c r="H5" i="7"/>
  <c r="AB40" i="7" l="1"/>
  <c r="Q40" i="7"/>
  <c r="P40" i="7" s="1"/>
  <c r="R40" i="7" s="1"/>
  <c r="S40" i="7"/>
  <c r="AA40" i="7" l="1"/>
  <c r="AC40" i="7" s="1"/>
  <c r="S27" i="7"/>
  <c r="S56" i="7" l="1"/>
  <c r="S57" i="7"/>
  <c r="S39" i="7"/>
  <c r="S58" i="7"/>
  <c r="S23" i="7"/>
  <c r="S59" i="7"/>
  <c r="S60" i="7"/>
  <c r="S61" i="7"/>
  <c r="S62" i="7"/>
  <c r="S63" i="7"/>
  <c r="S64" i="7"/>
  <c r="S65" i="7"/>
  <c r="S66" i="7"/>
  <c r="S67" i="7"/>
  <c r="S55" i="7"/>
  <c r="S53" i="7"/>
  <c r="S32" i="7"/>
  <c r="S33" i="7"/>
  <c r="S34" i="7"/>
  <c r="S35" i="7"/>
  <c r="S36" i="7"/>
  <c r="S37" i="7"/>
  <c r="S38" i="7"/>
  <c r="S24" i="7"/>
  <c r="S25" i="7"/>
  <c r="S26" i="7"/>
  <c r="S41" i="7"/>
  <c r="S42" i="7"/>
  <c r="S43" i="7"/>
  <c r="S44" i="7"/>
  <c r="S45" i="7"/>
  <c r="S46" i="7"/>
  <c r="S47" i="7"/>
  <c r="S48" i="7"/>
  <c r="S49" i="7"/>
  <c r="S50" i="7"/>
  <c r="S51" i="7"/>
  <c r="S52" i="7"/>
  <c r="S8" i="7"/>
  <c r="S9" i="7"/>
  <c r="S10" i="7"/>
  <c r="S12" i="7"/>
  <c r="S14" i="7"/>
  <c r="S15" i="7"/>
  <c r="S16" i="7"/>
  <c r="S17" i="7"/>
  <c r="S18" i="7"/>
  <c r="S19" i="7"/>
  <c r="S20" i="7"/>
  <c r="S21" i="7"/>
  <c r="S22" i="7"/>
  <c r="S28" i="7"/>
  <c r="S29" i="7"/>
  <c r="S54" i="7" l="1"/>
  <c r="AB58" i="7"/>
  <c r="AA58" i="7" s="1"/>
  <c r="AC58" i="7" s="1"/>
  <c r="Q58" i="7"/>
  <c r="P58" i="7" s="1"/>
  <c r="R58" i="7" s="1"/>
  <c r="AB32" i="7" l="1"/>
  <c r="AA32" i="7" s="1"/>
  <c r="AC32" i="7" s="1"/>
  <c r="AB33" i="7"/>
  <c r="AA33" i="7" s="1"/>
  <c r="AC33" i="7" s="1"/>
  <c r="AB18" i="7"/>
  <c r="AA18" i="7" s="1"/>
  <c r="AC18" i="7" s="1"/>
  <c r="AB19" i="7"/>
  <c r="AA19" i="7" s="1"/>
  <c r="AC19" i="7" s="1"/>
  <c r="AB20" i="7"/>
  <c r="AA20" i="7" s="1"/>
  <c r="AC20" i="7" s="1"/>
  <c r="AB21" i="7"/>
  <c r="AA21" i="7" s="1"/>
  <c r="AC21" i="7" s="1"/>
  <c r="AB22" i="7"/>
  <c r="AA22" i="7" s="1"/>
  <c r="AC22" i="7" s="1"/>
  <c r="AB17" i="7"/>
  <c r="AA17" i="7" s="1"/>
  <c r="AC17" i="7" s="1"/>
  <c r="AB57" i="7"/>
  <c r="AA57" i="7" s="1"/>
  <c r="AC57" i="7" s="1"/>
  <c r="AB39" i="7"/>
  <c r="AA39" i="7" s="1"/>
  <c r="AC39" i="7" s="1"/>
  <c r="AB65" i="7"/>
  <c r="AA65" i="7" s="1"/>
  <c r="AC65" i="7" s="1"/>
  <c r="AB62" i="7"/>
  <c r="AA62" i="7" s="1"/>
  <c r="AC62" i="7" s="1"/>
  <c r="Q62" i="7"/>
  <c r="P62" i="7" s="1"/>
  <c r="R62" i="7" s="1"/>
  <c r="Q60" i="7"/>
  <c r="P60" i="7" s="1"/>
  <c r="Q65" i="7"/>
  <c r="P65" i="7" s="1"/>
  <c r="R65" i="7" s="1"/>
  <c r="Q66" i="7"/>
  <c r="P66" i="7" s="1"/>
  <c r="Q67" i="7"/>
  <c r="P67" i="7" s="1"/>
  <c r="Q57" i="7"/>
  <c r="P57" i="7" s="1"/>
  <c r="R57" i="7" s="1"/>
  <c r="Q39" i="7"/>
  <c r="P39" i="7" s="1"/>
  <c r="R39" i="7" s="1"/>
  <c r="Q32" i="7"/>
  <c r="P32" i="7" s="1"/>
  <c r="Q33" i="7"/>
  <c r="P33" i="7" s="1"/>
  <c r="R33" i="7" s="1"/>
  <c r="Q21" i="7"/>
  <c r="P21" i="7" s="1"/>
  <c r="R21" i="7" s="1"/>
  <c r="Q22" i="7"/>
  <c r="P22" i="7" s="1"/>
  <c r="R22" i="7" s="1"/>
  <c r="Q18" i="7"/>
  <c r="P18" i="7" s="1"/>
  <c r="R18" i="7" s="1"/>
  <c r="Q19" i="7"/>
  <c r="P19" i="7" s="1"/>
  <c r="R19" i="7" s="1"/>
  <c r="Q20" i="7"/>
  <c r="P20" i="7" s="1"/>
  <c r="R20" i="7" s="1"/>
  <c r="Q15" i="7"/>
  <c r="Q16" i="7"/>
  <c r="Q17" i="7"/>
  <c r="P17" i="7" s="1"/>
  <c r="R17" i="7" s="1"/>
  <c r="Q7" i="7"/>
  <c r="Q8" i="7"/>
  <c r="Q9" i="7"/>
  <c r="Q10" i="7"/>
  <c r="Q12" i="7"/>
  <c r="P12" i="7" s="1"/>
  <c r="R12" i="7" s="1"/>
  <c r="Q13" i="7"/>
  <c r="P13" i="7" s="1"/>
  <c r="R13" i="7" s="1"/>
  <c r="AB13" i="7"/>
  <c r="AA13" i="7" s="1"/>
  <c r="AC13" i="7" s="1"/>
  <c r="AB12" i="7"/>
  <c r="AA12" i="7" s="1"/>
  <c r="AC12" i="7" s="1"/>
  <c r="R32" i="7" l="1"/>
  <c r="AB53" i="7"/>
  <c r="Q53" i="7"/>
  <c r="P53" i="7" s="1"/>
  <c r="R53" i="7" s="1"/>
  <c r="AB52" i="7"/>
  <c r="Q52" i="7"/>
  <c r="P52" i="7" s="1"/>
  <c r="R52" i="7" s="1"/>
  <c r="AB51" i="7"/>
  <c r="Q51" i="7"/>
  <c r="P51" i="7" s="1"/>
  <c r="R51" i="7" s="1"/>
  <c r="AB50" i="7"/>
  <c r="Q50" i="7"/>
  <c r="P50" i="7" s="1"/>
  <c r="R50" i="7" s="1"/>
  <c r="AB49" i="7"/>
  <c r="Q49" i="7"/>
  <c r="P49" i="7" s="1"/>
  <c r="R49" i="7" s="1"/>
  <c r="AB48" i="7"/>
  <c r="Q48" i="7"/>
  <c r="P48" i="7" s="1"/>
  <c r="R48" i="7" s="1"/>
  <c r="AB47" i="7"/>
  <c r="Q47" i="7"/>
  <c r="P47" i="7" s="1"/>
  <c r="R47" i="7" s="1"/>
  <c r="AB46" i="7"/>
  <c r="Q46" i="7"/>
  <c r="P46" i="7" s="1"/>
  <c r="R46" i="7" s="1"/>
  <c r="AB45" i="7"/>
  <c r="Q45" i="7"/>
  <c r="P45" i="7" s="1"/>
  <c r="R45" i="7" s="1"/>
  <c r="AB44" i="7"/>
  <c r="Q44" i="7"/>
  <c r="P44" i="7" s="1"/>
  <c r="AB43" i="7"/>
  <c r="Q43" i="7"/>
  <c r="P43" i="7" s="1"/>
  <c r="R43" i="7" s="1"/>
  <c r="AB67" i="7"/>
  <c r="AA67" i="7" s="1"/>
  <c r="AC67" i="7" s="1"/>
  <c r="R67" i="7"/>
  <c r="AB66" i="7"/>
  <c r="AA66" i="7" s="1"/>
  <c r="AC66" i="7" s="1"/>
  <c r="R66" i="7"/>
  <c r="AB64" i="7"/>
  <c r="AA64" i="7" s="1"/>
  <c r="AC64" i="7" s="1"/>
  <c r="Q64" i="7"/>
  <c r="AB63" i="7"/>
  <c r="Q63" i="7"/>
  <c r="AB61" i="7"/>
  <c r="Q61" i="7"/>
  <c r="AB60" i="7"/>
  <c r="AA60" i="7" s="1"/>
  <c r="R60" i="7"/>
  <c r="AC60" i="7" l="1"/>
  <c r="P61" i="7"/>
  <c r="R61" i="7" s="1"/>
  <c r="AA61" i="7"/>
  <c r="AC61" i="7" s="1"/>
  <c r="P63" i="7"/>
  <c r="R63" i="7" s="1"/>
  <c r="AA63" i="7"/>
  <c r="AC63" i="7" s="1"/>
  <c r="P64" i="7"/>
  <c r="R64" i="7" s="1"/>
  <c r="R44" i="7"/>
  <c r="AA44" i="7"/>
  <c r="AC44" i="7" s="1"/>
  <c r="AA52" i="7"/>
  <c r="AC52" i="7" s="1"/>
  <c r="AA49" i="7"/>
  <c r="AC49" i="7" s="1"/>
  <c r="AA51" i="7"/>
  <c r="AC51" i="7" s="1"/>
  <c r="AA53" i="7"/>
  <c r="AC53" i="7" s="1"/>
  <c r="AA47" i="7"/>
  <c r="AC47" i="7" s="1"/>
  <c r="AA46" i="7"/>
  <c r="AC46" i="7" s="1"/>
  <c r="AA50" i="7"/>
  <c r="AC50" i="7" s="1"/>
  <c r="AA45" i="7"/>
  <c r="AC45" i="7" s="1"/>
  <c r="AA48" i="7"/>
  <c r="AC48" i="7" s="1"/>
  <c r="AA43" i="7"/>
  <c r="AC43" i="7" s="1"/>
  <c r="AB27" i="7"/>
  <c r="Q27" i="7"/>
  <c r="P27" i="7" s="1"/>
  <c r="R27" i="7" s="1"/>
  <c r="AB26" i="7"/>
  <c r="AA26" i="7" s="1"/>
  <c r="Q26" i="7"/>
  <c r="P26" i="7" s="1"/>
  <c r="R26" i="7" s="1"/>
  <c r="AB25" i="7"/>
  <c r="AA25" i="7" s="1"/>
  <c r="Q25" i="7"/>
  <c r="P25" i="7" s="1"/>
  <c r="R25" i="7" s="1"/>
  <c r="AB24" i="7"/>
  <c r="AA24" i="7" s="1"/>
  <c r="Q24" i="7"/>
  <c r="P24" i="7" s="1"/>
  <c r="R24" i="7" s="1"/>
  <c r="AB38" i="7"/>
  <c r="Q38" i="7"/>
  <c r="P38" i="7" s="1"/>
  <c r="R38" i="7" s="1"/>
  <c r="AB37" i="7"/>
  <c r="Q37" i="7"/>
  <c r="P37" i="7" s="1"/>
  <c r="R37" i="7" s="1"/>
  <c r="AB36" i="7"/>
  <c r="AA36" i="7" s="1"/>
  <c r="AC36" i="7" s="1"/>
  <c r="Q36" i="7"/>
  <c r="P36" i="7" s="1"/>
  <c r="R36" i="7" s="1"/>
  <c r="AB35" i="7"/>
  <c r="Q35" i="7"/>
  <c r="P35" i="7" s="1"/>
  <c r="R35" i="7" s="1"/>
  <c r="AB34" i="7"/>
  <c r="AA34" i="7" s="1"/>
  <c r="Q34" i="7"/>
  <c r="P34" i="7" s="1"/>
  <c r="R34" i="7" s="1"/>
  <c r="AA27" i="7" l="1"/>
  <c r="AC27" i="7" s="1"/>
  <c r="AC34" i="7"/>
  <c r="AC24" i="7"/>
  <c r="AC26" i="7"/>
  <c r="AA37" i="7"/>
  <c r="AC37" i="7" s="1"/>
  <c r="AC25" i="7"/>
  <c r="AA38" i="7"/>
  <c r="AC38" i="7" s="1"/>
  <c r="AA35" i="7"/>
  <c r="AC35" i="7" s="1"/>
  <c r="AB16" i="7" l="1"/>
  <c r="AA16" i="7" s="1"/>
  <c r="P16" i="7"/>
  <c r="R16" i="7" s="1"/>
  <c r="AB15" i="7"/>
  <c r="AA15" i="7" s="1"/>
  <c r="P15" i="7"/>
  <c r="R15" i="7" s="1"/>
  <c r="AB14" i="7"/>
  <c r="Q14" i="7"/>
  <c r="P14" i="7" s="1"/>
  <c r="R14" i="7" s="1"/>
  <c r="AB29" i="7"/>
  <c r="Q29" i="7"/>
  <c r="P29" i="7" s="1"/>
  <c r="R29" i="7" s="1"/>
  <c r="AB10" i="7"/>
  <c r="AA10" i="7" s="1"/>
  <c r="AC10" i="7" s="1"/>
  <c r="P10" i="7"/>
  <c r="R10" i="7" s="1"/>
  <c r="AB9" i="7"/>
  <c r="P9" i="7"/>
  <c r="R9" i="7" s="1"/>
  <c r="AA29" i="7" l="1"/>
  <c r="AC29" i="7" s="1"/>
  <c r="AC15" i="7"/>
  <c r="AC16" i="7"/>
  <c r="AA14" i="7"/>
  <c r="AC14" i="7" s="1"/>
  <c r="AA9" i="7"/>
  <c r="AC9" i="7" s="1"/>
  <c r="AB8" i="7" l="1"/>
  <c r="P8" i="7"/>
  <c r="R8" i="7" s="1"/>
  <c r="AA8" i="7" l="1"/>
  <c r="AC8" i="7" l="1"/>
  <c r="AB23" i="7" l="1"/>
  <c r="AA23" i="7" s="1"/>
  <c r="Q23" i="7"/>
  <c r="AB56" i="7"/>
  <c r="Q56" i="7"/>
  <c r="P56" i="7" s="1"/>
  <c r="P23" i="7" l="1"/>
  <c r="R23" i="7" s="1"/>
  <c r="R56" i="7"/>
  <c r="AA56" i="7"/>
  <c r="AC23" i="7"/>
  <c r="AC56" i="7" l="1"/>
  <c r="L68" i="7"/>
  <c r="W68" i="7"/>
  <c r="K68" i="7"/>
  <c r="J68" i="7"/>
  <c r="Z68" i="7"/>
  <c r="V68" i="7"/>
  <c r="N68" i="7"/>
  <c r="X68" i="7"/>
  <c r="T68" i="7"/>
  <c r="O68" i="7"/>
  <c r="I68" i="7"/>
  <c r="Y68" i="7"/>
  <c r="U68" i="7"/>
  <c r="M68" i="7"/>
  <c r="H68" i="7"/>
  <c r="AB7" i="7" l="1"/>
  <c r="AB28" i="7"/>
  <c r="AA28" i="7" s="1"/>
  <c r="AB31" i="7"/>
  <c r="AB42" i="7"/>
  <c r="AB41" i="7"/>
  <c r="AB55" i="7"/>
  <c r="AB59" i="7"/>
  <c r="AA59" i="7" s="1"/>
  <c r="AA54" i="7" s="1"/>
  <c r="AB6" i="7"/>
  <c r="Q31" i="7"/>
  <c r="Q42" i="7"/>
  <c r="P42" i="7" s="1"/>
  <c r="Q41" i="7"/>
  <c r="P41" i="7" s="1"/>
  <c r="R41" i="7" s="1"/>
  <c r="Q55" i="7"/>
  <c r="Q59" i="7"/>
  <c r="Q28" i="7"/>
  <c r="P28" i="7" s="1"/>
  <c r="R28" i="7" s="1"/>
  <c r="Q6" i="7"/>
  <c r="S31" i="7"/>
  <c r="S30" i="7" s="1"/>
  <c r="S7" i="7"/>
  <c r="S6" i="7"/>
  <c r="S5" i="7" s="1"/>
  <c r="AB54" i="7" l="1"/>
  <c r="AB5" i="7"/>
  <c r="Q54" i="7"/>
  <c r="Q5" i="7"/>
  <c r="Q30" i="7"/>
  <c r="AB30" i="7"/>
  <c r="AC59" i="7"/>
  <c r="P6" i="7"/>
  <c r="P7" i="7"/>
  <c r="AA6" i="7"/>
  <c r="R55" i="7"/>
  <c r="R42" i="7"/>
  <c r="AA41" i="7"/>
  <c r="AA31" i="7"/>
  <c r="AC28" i="7"/>
  <c r="AA42" i="7"/>
  <c r="AA7" i="7"/>
  <c r="P31" i="7"/>
  <c r="P30" i="7" s="1"/>
  <c r="P59" i="7"/>
  <c r="P54" i="7" s="1"/>
  <c r="AA5" i="7" l="1"/>
  <c r="AA30" i="7"/>
  <c r="P5" i="7"/>
  <c r="R6" i="7"/>
  <c r="R59" i="7"/>
  <c r="R54" i="7" s="1"/>
  <c r="AC6" i="7"/>
  <c r="AC41" i="7"/>
  <c r="AC31" i="7"/>
  <c r="R7" i="7"/>
  <c r="Q68" i="7"/>
  <c r="AB68" i="7"/>
  <c r="S68" i="7"/>
  <c r="AC42" i="7"/>
  <c r="AC7" i="7"/>
  <c r="R31" i="7"/>
  <c r="R30" i="7" s="1"/>
  <c r="AC55" i="7"/>
  <c r="AC54" i="7" s="1"/>
  <c r="AC5" i="7" l="1"/>
  <c r="AC30" i="7"/>
  <c r="R5" i="7"/>
  <c r="Y69" i="7"/>
  <c r="Z69" i="7"/>
  <c r="W69" i="7"/>
  <c r="V69" i="7"/>
  <c r="T69" i="7"/>
  <c r="U69" i="7"/>
  <c r="X69" i="7"/>
  <c r="I69" i="7"/>
  <c r="M69" i="7"/>
  <c r="N69" i="7"/>
  <c r="J69" i="7"/>
  <c r="L69" i="7"/>
  <c r="O69" i="7"/>
  <c r="K69" i="7"/>
  <c r="P68" i="7"/>
  <c r="AA68" i="7"/>
  <c r="AC68" i="7" l="1"/>
  <c r="R68" i="7"/>
</calcChain>
</file>

<file path=xl/sharedStrings.xml><?xml version="1.0" encoding="utf-8"?>
<sst xmlns="http://schemas.openxmlformats.org/spreadsheetml/2006/main" count="384" uniqueCount="176">
  <si>
    <t>Numer modułu</t>
  </si>
  <si>
    <t>Opis modułu</t>
  </si>
  <si>
    <t>Elementy modułu</t>
  </si>
  <si>
    <t>Semestr 1</t>
  </si>
  <si>
    <t>Z</t>
  </si>
  <si>
    <t>Z/O</t>
  </si>
  <si>
    <t>STUDIA STACJONARNE</t>
  </si>
  <si>
    <t>STUDIA NIESTACJONARNE</t>
  </si>
  <si>
    <t>ECTS</t>
  </si>
  <si>
    <t>WYKŁAD</t>
  </si>
  <si>
    <t>ĆWICZENIA</t>
  </si>
  <si>
    <t>LABORATORIA</t>
  </si>
  <si>
    <t>PROJEKT</t>
  </si>
  <si>
    <t>WARSZTAT</t>
  </si>
  <si>
    <t>SEMINARIUM</t>
  </si>
  <si>
    <t>INNE</t>
  </si>
  <si>
    <t>Kompetencje zarządcze</t>
  </si>
  <si>
    <t>E</t>
  </si>
  <si>
    <t>Semestr 2</t>
  </si>
  <si>
    <t>Semestr 3</t>
  </si>
  <si>
    <t>RAZEM:</t>
  </si>
  <si>
    <t>SAMOKSZTAŁCENIE</t>
  </si>
  <si>
    <t>WYMIAR GODZIN Z UDZIAŁEM NAUCZYCIELA</t>
  </si>
  <si>
    <t>WYMIAR GODZIN PPRZEDMIOTU RAZEM</t>
  </si>
  <si>
    <t>WYMIAR GODZIN PRZEDMIOTU RAZEM</t>
  </si>
  <si>
    <t>Praktyka zawodowa</t>
  </si>
  <si>
    <t>Dyscyplina naukowa</t>
  </si>
  <si>
    <r>
      <t xml:space="preserve">Forma zaliczenia przedmiotu 
</t>
    </r>
    <r>
      <rPr>
        <sz val="10"/>
        <rFont val="Century Gothic"/>
        <family val="2"/>
        <charset val="238"/>
      </rPr>
      <t>(E=egzamin; Z/O=zaliczenie na ocenę; Z=zaliczenie bez oceny)</t>
    </r>
  </si>
  <si>
    <t>M1.</t>
  </si>
  <si>
    <t>M2.</t>
  </si>
  <si>
    <t>M4.</t>
  </si>
  <si>
    <t>M5.</t>
  </si>
  <si>
    <t>M7.</t>
  </si>
  <si>
    <t>M14.</t>
  </si>
  <si>
    <t>Kierunkowy</t>
  </si>
  <si>
    <t>Kierunkowy/Praktyczny</t>
  </si>
  <si>
    <t>Rodzaj przedmiotu (Kierunkowy, praktyczny,do wyboru,ogólnouczelniany)</t>
  </si>
  <si>
    <t>Do wyboru</t>
  </si>
  <si>
    <t>Do wyboru/Praktyczny</t>
  </si>
  <si>
    <t>Praktyczny</t>
  </si>
  <si>
    <t>Moduł rozwija kompetencje językowe.</t>
  </si>
  <si>
    <t>Technologia kreatywności cz. 1.</t>
  </si>
  <si>
    <t>M11.</t>
  </si>
  <si>
    <t>Technologia kreatywności cz. 2.</t>
  </si>
  <si>
    <t>LEGENDA</t>
  </si>
  <si>
    <t>egzamin</t>
  </si>
  <si>
    <t>zaliczenie na ocenę</t>
  </si>
  <si>
    <t>zaliczenie bez oceny</t>
  </si>
  <si>
    <t>Zintegrowane systemy zarządzania - wykład</t>
  </si>
  <si>
    <t>M12.</t>
  </si>
  <si>
    <t>moduł do wyboru</t>
  </si>
  <si>
    <t>Competence management methodology (Metodyka zarządzania kompetencjami) w j. angielskim - ćwiczenia</t>
  </si>
  <si>
    <t xml:space="preserve">Kompetencje językowe cz. 1.  </t>
  </si>
  <si>
    <t xml:space="preserve"> Kompetencje językowe cz. 2.</t>
  </si>
  <si>
    <t>Praktyczne umiejętności pisania pracy magisterskiej cz. 1.</t>
  </si>
  <si>
    <t>Praktyczne umiejętności pisania pracy magisterskiej cz. 2.</t>
  </si>
  <si>
    <t>Język obcy cz. 1 - laboratorium</t>
  </si>
  <si>
    <t>Język obcy cz. 2 - laboratorium</t>
  </si>
  <si>
    <t>Załącznik nr 2 do Programu studiów - Plan studiów na kierunku Finanse i rachunkowość II stopnia (nabór 2026/2027)</t>
  </si>
  <si>
    <t>Zarządzanie strategiczne - wykład</t>
  </si>
  <si>
    <t>Zarządzanie wartością przedsiębiorstwa - projekt</t>
  </si>
  <si>
    <t>Finansowanie instytucji samorządowych - wykład</t>
  </si>
  <si>
    <t>Finansowanie instytucji samorządowych - warsztat</t>
  </si>
  <si>
    <t>Partnerstwo publiczno-prywatne - ćwiczenia</t>
  </si>
  <si>
    <t>Działalność inwestycyjna jednostek samorządu terytorialnego - ćwiczenia</t>
  </si>
  <si>
    <t>dyscyplina naukowa: ekonomia i finanse</t>
  </si>
  <si>
    <t>dyscyplina naukowa: nauki o zarządzaniu i jakości</t>
  </si>
  <si>
    <t>Wprowadzenie do badań naukowych - wykład</t>
  </si>
  <si>
    <t>Wprowadzenie do badań naukowych</t>
  </si>
  <si>
    <t>M3.</t>
  </si>
  <si>
    <t>M6.</t>
  </si>
  <si>
    <t>M8.</t>
  </si>
  <si>
    <t>M9.</t>
  </si>
  <si>
    <t>M10.</t>
  </si>
  <si>
    <t>M17.</t>
  </si>
  <si>
    <t>M18.</t>
  </si>
  <si>
    <t>Ekonomia menedżerska - wykład</t>
  </si>
  <si>
    <t>Ekonomia menedżerska - ćwiczenia</t>
  </si>
  <si>
    <t>Podatki pośrednie - wykład</t>
  </si>
  <si>
    <t>Podatki pośrednie - ćwiczenia</t>
  </si>
  <si>
    <t>Źródła finansowania przedsiębiorstw - projekt</t>
  </si>
  <si>
    <t>Statystyka i ekonometria w finansach - wykład</t>
  </si>
  <si>
    <t>Zaawansowana rachunkowość finansowa - wykład</t>
  </si>
  <si>
    <t>Zaawansowana rachunkowość zarządcza - wykład</t>
  </si>
  <si>
    <t>Prawo karne skarbowe - wykład</t>
  </si>
  <si>
    <t>Prawo w finansach cz. 2.</t>
  </si>
  <si>
    <t>Prawo w finansach cz. 1.</t>
  </si>
  <si>
    <t>Rachunkowość zarządcza</t>
  </si>
  <si>
    <t>Zaawansowana ekonomia</t>
  </si>
  <si>
    <t>Zaawansowana rachunkowość finansowa</t>
  </si>
  <si>
    <t>M15.</t>
  </si>
  <si>
    <t>M16. S1.</t>
  </si>
  <si>
    <t>M16. S2.</t>
  </si>
  <si>
    <t>M19.</t>
  </si>
  <si>
    <t>M20. S1.</t>
  </si>
  <si>
    <t>M20. S2.</t>
  </si>
  <si>
    <t>Historia myśli ekonomicznej - wykład</t>
  </si>
  <si>
    <t>Nowoczesna bankowość i usługi finansowe - wykład</t>
  </si>
  <si>
    <t>Prawo gospodarcze i handlowe - wykład</t>
  </si>
  <si>
    <t>Prawo finansowe - wykład</t>
  </si>
  <si>
    <t xml:space="preserve"> Prawo administracyjne - wykład</t>
  </si>
  <si>
    <t>Rachunkowość małych firm - ćwiczenia</t>
  </si>
  <si>
    <t>Rachunkowość małych firm - laboratorium</t>
  </si>
  <si>
    <t>Doradztwo podatkowe w MŚP - wykład</t>
  </si>
  <si>
    <t>Rachunkowość i opodatkowanie grup kapitałowych - ćwiczenia</t>
  </si>
  <si>
    <t>Kadry i płace - projekt</t>
  </si>
  <si>
    <t>Zarządzanie płynnością finansową i rentownością - projekt</t>
  </si>
  <si>
    <t>Strategie podatkowe i optymalizacja podatkowa - laboratorium</t>
  </si>
  <si>
    <t>Zaawansowana analiza i prezentacja danych - laboratorium</t>
  </si>
  <si>
    <t>Badanie sprawozdań finansowych - laboratorium</t>
  </si>
  <si>
    <t>Kierunkowy/Do wyboru</t>
  </si>
  <si>
    <t>Ogólnouczelniany/Praktyczny/Do wyboru</t>
  </si>
  <si>
    <t>Historia ekonomii i bankowość</t>
  </si>
  <si>
    <t xml:space="preserve">Finanse jednostek samorządu terytorialnego </t>
  </si>
  <si>
    <t>Nazwa modułu</t>
  </si>
  <si>
    <t xml:space="preserve"> Prawo podatkowe - wykład</t>
  </si>
  <si>
    <t>Zaawansowana rachunkowość zarządcza - projekt</t>
  </si>
  <si>
    <t>Podatki bezpośrednie - wykład</t>
  </si>
  <si>
    <t>Podatki bezpośrednie - ćwiczenia</t>
  </si>
  <si>
    <t>Decyzje finansowe i inwestycyjne w  przedsiębiorstwie - wykład</t>
  </si>
  <si>
    <t>Doradztwo podatkowe w transformacji ESG przedsiębiorstw - warsztat</t>
  </si>
  <si>
    <t>Controling i audyt finansowy przedsiębiorstwa - warsztat</t>
  </si>
  <si>
    <t>Decyzje i strategie w finansach cz. 2</t>
  </si>
  <si>
    <t>Decyzje i strategie w finansach cz. 1</t>
  </si>
  <si>
    <t>Budżetowanie i kontrola kosztów, przychodów i wyników - wykład</t>
  </si>
  <si>
    <t>Budżetowanie i kontrola kosztów, przychodów i wyników - projekt</t>
  </si>
  <si>
    <t xml:space="preserve">M13. </t>
  </si>
  <si>
    <t>Zintegrowane systemy zarządzania - laboratorium</t>
  </si>
  <si>
    <t>Analiza i modelowanie ryzyka finansowego - projekt</t>
  </si>
  <si>
    <t>Psychologia w biznesie - wykład</t>
  </si>
  <si>
    <t>Statystyka i ekonometria w finansach - laboratorium</t>
  </si>
  <si>
    <t>Prawo pracy - warsztat</t>
  </si>
  <si>
    <t>Balanced Scorecard and Corporate Performance w j. angielskim - wykład</t>
  </si>
  <si>
    <t>Seminarium i przygotowanie pracy dyplomowej cz. 1 - seminarium</t>
  </si>
  <si>
    <t>Zaawansowana rachunkowość finansowa - ćwiczenia</t>
  </si>
  <si>
    <t>Zajęcia z wykorzystaniem metod i technik kształcenia na odległość</t>
  </si>
  <si>
    <t>Przedmiot</t>
  </si>
  <si>
    <t>Ocena projektów inwestycyjnych - warsztat</t>
  </si>
  <si>
    <t>Zawód doradcy podatkowego - ćwiczenia</t>
  </si>
  <si>
    <t>Zarządzanie strategiczne - ćwiczenia</t>
  </si>
  <si>
    <t>LUB</t>
  </si>
  <si>
    <t>Specjalność 2. (Przedmioty: Sprawozdawczość finansową według UoR - wykład,  Zaawansowana sprawozdawczość finansowa według MSSF - wykład)</t>
  </si>
  <si>
    <t>SUMA ECTS z wykorzystaniem metod i technik kształcenia na odległość w przyp. wyboru specjalności nr 1</t>
  </si>
  <si>
    <t>SUMA ECTS z wykorzystaniem metod i technik kształcenia na odległość w przyp. wyboru specjalności nr 2</t>
  </si>
  <si>
    <t>SUMA ECTS ogółem w programie studiów</t>
  </si>
  <si>
    <t>% ECTS z wykorzystaniem metod i technik kształcenia na odległość - w przyp. wyboru specjalności nr 1</t>
  </si>
  <si>
    <t>% ECTS z wykorzystaniem metod i technik kształcenia na odległość - w przyp. wyboru specjalności nr 2</t>
  </si>
  <si>
    <t>Specjalność 1: Doradztwo podatkowe cz. 1</t>
  </si>
  <si>
    <t>Moduł rozwija kompetencje w zakresie prawa podatkowego, ze szczególnym uwzględnieniem podatków bezpośrednich i pośrednich oraz przygotowuje do wykonywania zawodu doradcy podatkowego.</t>
  </si>
  <si>
    <t>Moduł rozwija kompetencje w zakresie sprawozdawczości finansowej, rachunkowości przedsiębiorstw oraz oceny i finansowania projektów inwestycyjnych, z uwzględnieniem controllingu i audytu finansowego.</t>
  </si>
  <si>
    <t>Specjalność 2: Finanse przedsiębiorstwa cz. 1</t>
  </si>
  <si>
    <t>Specjalność nr 2: Finanse przedsiębiorstwa cz. 2</t>
  </si>
  <si>
    <t>Specjalność nr 1: Doradztwo podatkowe cz. 2</t>
  </si>
  <si>
    <t>Rachunkowość i zasady prowadzenia ksiąg rachunkowych - ćwiczenia</t>
  </si>
  <si>
    <t>Moduł rozwija kompetencje w zakresie rachunkowości przedsiębiorstw, opodatkowania podmiotów gospodarczych oraz doradztwa podatkowego, z uwzględnieniem funkcjonowania grup kapitałowych i transformacji ESG.</t>
  </si>
  <si>
    <t>Zaawansowana sprawozdawczość finansowa według MSSF - wykład</t>
  </si>
  <si>
    <t>Moduł rozwija kompetencje w zakresie zaawansowanej sprawozdawczości finansowej zgodnej z MSSF, zarządzania zasobami kadrowo-płacowymi, płynnością finansową oraz analizy i modelowania ryzyka finansowego.</t>
  </si>
  <si>
    <t>Specjalność 1. (Przedmioty: Podatki pośrednie - wykład, Podatki bezpośrednie - wykład, Doradztwo podatkowe w MŚP – wykład)</t>
  </si>
  <si>
    <t>Sprawozdawczość finansowa według UoR - wykład</t>
  </si>
  <si>
    <t>Decision making (Podejmowanie decyzji) w j. angielskim - warsztat</t>
  </si>
  <si>
    <t>Seminarium i przygotowanie pracy dyplomowej cz. 2 - seminarium</t>
  </si>
  <si>
    <t>Moduł rozwija kompetencje językowe studenta.</t>
  </si>
  <si>
    <t>Moduł rozwija kompetencje zarządcze.</t>
  </si>
  <si>
    <t>Moduł rozwija kompetencje w zakresie historii ekonomii i bankowości.</t>
  </si>
  <si>
    <t>Moduł rozwija kompetencje w zakresie ekonomii menedżerskiej oraz statystyki i ekonometrii.</t>
  </si>
  <si>
    <t>Moduł rozwija kompetencje w zakresie prawa gospodarczego, finansowego i administracyjnego.</t>
  </si>
  <si>
    <t>Moduł rozwija kompetencje w zakresie rachunkowości finansowej na poziomie zaawansowanym.</t>
  </si>
  <si>
    <t>Moduł przekazuje wiedzę i umiejętności związane z finansami jednostek samorządu terytorialnego.</t>
  </si>
  <si>
    <t>Moduł zapoznaje studenta z metodyką zarządzania kompetencjami.</t>
  </si>
  <si>
    <t>Moduł pozwala pogłębić wiedzę i umiejętności w zakresie metod i technik badawczych oraz opracowania danych pozyskanych z badań.</t>
  </si>
  <si>
    <t>Moduł rozwija kompetencje w zakresie prawa skarbowego, podatkowego i prawa pracy w kontekście finansów.</t>
  </si>
  <si>
    <t>Moduł rozwija kompetencje w zakresie rachunkowości zarządczej na poziomie zaawansowanym oraz budżetowania i kontroli kosztów i przychodów.</t>
  </si>
  <si>
    <t>Moduł rozwija kompetencje w zakresie decyzji finansowych, analizy danych i zarządzania wartością przedsiębiorstwa.</t>
  </si>
  <si>
    <t>Moduł wprowadza w zagadnienia związane z etyką i podejmowaniem decyzji w środowisku biznesowym.</t>
  </si>
  <si>
    <t>Moduł przygotowuje  studentów do pisania pracy dyplomowej, prezentowania w formie pisemnej własnych pomysłów, wątpliwości i sugestii w zakresie problematyki związanej z finansami i rachunkowością.</t>
  </si>
  <si>
    <t>Głównym celem modułu jest nabycie przez studentów umiejętności zastosowania zdobytej wiedzy i umiejętności w praktyce zawodowej.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</si>
</sst>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zcionka tekstu podstawowego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entury Gothic"/>
      <family val="2"/>
      <charset val="238"/>
    </font>
    <font>
      <b/>
      <sz val="14"/>
      <name val="Century Gothic"/>
      <family val="2"/>
      <charset val="238"/>
    </font>
    <font>
      <sz val="11"/>
      <color theme="1"/>
      <name val="Century Gothic"/>
      <family val="2"/>
      <charset val="238"/>
    </font>
    <font>
      <b/>
      <sz val="10"/>
      <name val="Century Gothic"/>
      <family val="2"/>
      <charset val="238"/>
    </font>
    <font>
      <sz val="10"/>
      <name val="Century Gothic"/>
      <family val="2"/>
      <charset val="238"/>
    </font>
    <font>
      <b/>
      <sz val="10"/>
      <color theme="1"/>
      <name val="Century Gothic"/>
      <family val="2"/>
      <charset val="238"/>
    </font>
    <font>
      <sz val="10"/>
      <color theme="1"/>
      <name val="Century Gothic"/>
      <family val="2"/>
      <charset val="238"/>
    </font>
    <font>
      <sz val="10"/>
      <name val="Calibri"/>
      <family val="2"/>
      <charset val="238"/>
      <scheme val="minor"/>
    </font>
    <font>
      <b/>
      <sz val="14"/>
      <color theme="1"/>
      <name val="Century Gothic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theme="1"/>
      <name val="Century Gothic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36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0" xfId="0" applyFont="1"/>
    <xf numFmtId="0" fontId="5" fillId="2" borderId="21" xfId="0" applyFont="1" applyFill="1" applyBorder="1" applyAlignment="1">
      <alignment horizontal="center" vertical="center" wrapText="1"/>
    </xf>
    <xf numFmtId="0" fontId="7" fillId="5" borderId="2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7" fillId="5" borderId="19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5" fillId="5" borderId="29" xfId="0" applyFont="1" applyFill="1" applyBorder="1" applyAlignment="1">
      <alignment horizontal="center" vertical="center" textRotation="90" wrapText="1"/>
    </xf>
    <xf numFmtId="0" fontId="5" fillId="5" borderId="16" xfId="0" applyFont="1" applyFill="1" applyBorder="1" applyAlignment="1">
      <alignment horizontal="center" vertical="center" textRotation="90" wrapText="1"/>
    </xf>
    <xf numFmtId="0" fontId="5" fillId="5" borderId="16" xfId="0" applyFont="1" applyFill="1" applyBorder="1" applyAlignment="1">
      <alignment horizontal="center" vertical="center" wrapText="1"/>
    </xf>
    <xf numFmtId="0" fontId="0" fillId="0" borderId="25" xfId="0" applyBorder="1"/>
    <xf numFmtId="0" fontId="8" fillId="8" borderId="6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12" fillId="5" borderId="13" xfId="0" applyFont="1" applyFill="1" applyBorder="1" applyAlignment="1">
      <alignment horizontal="center" vertical="center"/>
    </xf>
    <xf numFmtId="0" fontId="12" fillId="5" borderId="14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10" fontId="7" fillId="5" borderId="14" xfId="1" applyNumberFormat="1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49" fontId="8" fillId="0" borderId="1" xfId="0" applyNumberFormat="1" applyFont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5" fillId="5" borderId="26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8" fillId="8" borderId="1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0" fontId="8" fillId="7" borderId="6" xfId="0" applyFont="1" applyFill="1" applyBorder="1" applyAlignment="1">
      <alignment horizontal="center" vertical="center"/>
    </xf>
    <xf numFmtId="49" fontId="8" fillId="0" borderId="6" xfId="0" applyNumberFormat="1" applyFont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/>
    </xf>
    <xf numFmtId="0" fontId="6" fillId="8" borderId="6" xfId="0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4" borderId="43" xfId="0" applyFont="1" applyFill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4" borderId="44" xfId="0" applyFont="1" applyFill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7" fillId="5" borderId="49" xfId="0" applyFont="1" applyFill="1" applyBorder="1" applyAlignment="1">
      <alignment horizontal="center" vertical="center" wrapText="1"/>
    </xf>
    <xf numFmtId="0" fontId="7" fillId="5" borderId="51" xfId="0" applyFont="1" applyFill="1" applyBorder="1" applyAlignment="1">
      <alignment horizontal="center" vertical="center"/>
    </xf>
    <xf numFmtId="0" fontId="7" fillId="5" borderId="52" xfId="0" applyFont="1" applyFill="1" applyBorder="1" applyAlignment="1">
      <alignment horizontal="center" vertical="center"/>
    </xf>
    <xf numFmtId="0" fontId="7" fillId="5" borderId="50" xfId="0" applyFont="1" applyFill="1" applyBorder="1" applyAlignment="1">
      <alignment horizontal="center" vertical="center"/>
    </xf>
    <xf numFmtId="0" fontId="7" fillId="5" borderId="53" xfId="0" applyFont="1" applyFill="1" applyBorder="1" applyAlignment="1">
      <alignment horizontal="center" vertical="center"/>
    </xf>
    <xf numFmtId="0" fontId="7" fillId="5" borderId="54" xfId="0" applyFont="1" applyFill="1" applyBorder="1" applyAlignment="1">
      <alignment horizontal="center" vertical="center"/>
    </xf>
    <xf numFmtId="0" fontId="8" fillId="0" borderId="38" xfId="0" applyNumberFormat="1" applyFont="1" applyBorder="1" applyAlignment="1">
      <alignment horizontal="center" vertical="center"/>
    </xf>
    <xf numFmtId="49" fontId="8" fillId="0" borderId="46" xfId="0" applyNumberFormat="1" applyFont="1" applyBorder="1" applyAlignment="1">
      <alignment horizontal="center" vertical="center"/>
    </xf>
    <xf numFmtId="0" fontId="8" fillId="0" borderId="46" xfId="0" applyNumberFormat="1" applyFont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27" xfId="0" applyFont="1" applyFill="1" applyBorder="1" applyAlignment="1">
      <alignment horizontal="center" vertical="center" wrapText="1"/>
    </xf>
    <xf numFmtId="0" fontId="7" fillId="5" borderId="32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7" fillId="5" borderId="26" xfId="0" applyFont="1" applyFill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/>
    </xf>
    <xf numFmtId="0" fontId="7" fillId="5" borderId="26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/>
    </xf>
    <xf numFmtId="49" fontId="8" fillId="0" borderId="47" xfId="0" applyNumberFormat="1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 wrapText="1"/>
    </xf>
    <xf numFmtId="0" fontId="8" fillId="4" borderId="36" xfId="0" applyFont="1" applyFill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/>
    </xf>
    <xf numFmtId="0" fontId="8" fillId="8" borderId="36" xfId="0" applyFont="1" applyFill="1" applyBorder="1" applyAlignment="1">
      <alignment horizontal="center" vertical="center" wrapText="1"/>
    </xf>
    <xf numFmtId="0" fontId="8" fillId="8" borderId="41" xfId="0" applyFont="1" applyFill="1" applyBorder="1" applyAlignment="1">
      <alignment horizontal="center" vertical="center" wrapText="1"/>
    </xf>
    <xf numFmtId="0" fontId="8" fillId="8" borderId="43" xfId="0" applyFont="1" applyFill="1" applyBorder="1" applyAlignment="1">
      <alignment horizontal="center" vertical="center" wrapText="1"/>
    </xf>
    <xf numFmtId="0" fontId="8" fillId="8" borderId="40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0" fontId="8" fillId="8" borderId="42" xfId="0" applyFont="1" applyFill="1" applyBorder="1" applyAlignment="1">
      <alignment horizontal="center" vertical="center" wrapText="1"/>
    </xf>
    <xf numFmtId="0" fontId="7" fillId="5" borderId="28" xfId="0" applyFont="1" applyFill="1" applyBorder="1" applyAlignment="1">
      <alignment horizontal="center" vertical="center" wrapText="1"/>
    </xf>
    <xf numFmtId="0" fontId="7" fillId="5" borderId="57" xfId="0" applyFont="1" applyFill="1" applyBorder="1" applyAlignment="1">
      <alignment horizontal="center" vertical="center"/>
    </xf>
    <xf numFmtId="0" fontId="8" fillId="0" borderId="35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/>
    </xf>
    <xf numFmtId="0" fontId="7" fillId="5" borderId="17" xfId="0" applyFont="1" applyFill="1" applyBorder="1" applyAlignment="1">
      <alignment horizontal="center" vertical="center" wrapText="1"/>
    </xf>
    <xf numFmtId="0" fontId="7" fillId="5" borderId="33" xfId="0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 wrapText="1"/>
    </xf>
    <xf numFmtId="0" fontId="7" fillId="5" borderId="45" xfId="0" applyFont="1" applyFill="1" applyBorder="1" applyAlignment="1">
      <alignment horizontal="center" vertical="center" wrapText="1"/>
    </xf>
    <xf numFmtId="0" fontId="7" fillId="5" borderId="33" xfId="0" applyFont="1" applyFill="1" applyBorder="1" applyAlignment="1">
      <alignment horizontal="center" vertical="center" wrapText="1"/>
    </xf>
    <xf numFmtId="0" fontId="5" fillId="5" borderId="56" xfId="0" applyFont="1" applyFill="1" applyBorder="1" applyAlignment="1">
      <alignment horizontal="center" vertical="center" textRotation="90" wrapText="1"/>
    </xf>
    <xf numFmtId="0" fontId="7" fillId="5" borderId="58" xfId="0" applyFont="1" applyFill="1" applyBorder="1" applyAlignment="1">
      <alignment horizontal="center" vertical="center"/>
    </xf>
    <xf numFmtId="0" fontId="7" fillId="5" borderId="59" xfId="0" applyFont="1" applyFill="1" applyBorder="1" applyAlignment="1">
      <alignment horizontal="center" vertical="center"/>
    </xf>
    <xf numFmtId="0" fontId="7" fillId="5" borderId="38" xfId="0" applyFont="1" applyFill="1" applyBorder="1" applyAlignment="1">
      <alignment horizontal="center" vertical="center" wrapText="1"/>
    </xf>
    <xf numFmtId="0" fontId="7" fillId="5" borderId="39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7" fillId="5" borderId="60" xfId="0" applyFont="1" applyFill="1" applyBorder="1" applyAlignment="1">
      <alignment horizontal="center" vertical="center"/>
    </xf>
    <xf numFmtId="0" fontId="7" fillId="5" borderId="61" xfId="0" applyFont="1" applyFill="1" applyBorder="1" applyAlignment="1">
      <alignment horizontal="center" vertical="center"/>
    </xf>
    <xf numFmtId="0" fontId="7" fillId="5" borderId="46" xfId="0" applyFont="1" applyFill="1" applyBorder="1" applyAlignment="1">
      <alignment horizontal="center" vertical="center" wrapText="1"/>
    </xf>
    <xf numFmtId="0" fontId="7" fillId="5" borderId="47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0" fontId="8" fillId="0" borderId="2" xfId="1" applyNumberFormat="1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7" fillId="5" borderId="62" xfId="0" applyFont="1" applyFill="1" applyBorder="1" applyAlignment="1">
      <alignment horizontal="center" vertical="center"/>
    </xf>
    <xf numFmtId="0" fontId="7" fillId="5" borderId="37" xfId="0" applyFont="1" applyFill="1" applyBorder="1" applyAlignment="1">
      <alignment horizontal="center" vertical="center" wrapText="1"/>
    </xf>
    <xf numFmtId="0" fontId="8" fillId="0" borderId="23" xfId="0" applyFont="1" applyBorder="1" applyAlignment="1" applyProtection="1">
      <alignment horizontal="center" vertical="center"/>
      <protection locked="0"/>
    </xf>
    <xf numFmtId="0" fontId="6" fillId="0" borderId="55" xfId="0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/>
    </xf>
    <xf numFmtId="0" fontId="7" fillId="5" borderId="63" xfId="0" applyFont="1" applyFill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49" fontId="0" fillId="0" borderId="8" xfId="0" applyNumberFormat="1" applyBorder="1"/>
    <xf numFmtId="49" fontId="8" fillId="0" borderId="10" xfId="0" applyNumberFormat="1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/>
    </xf>
    <xf numFmtId="49" fontId="8" fillId="0" borderId="23" xfId="0" applyNumberFormat="1" applyFont="1" applyBorder="1" applyAlignment="1">
      <alignment horizontal="center" vertical="center"/>
    </xf>
    <xf numFmtId="0" fontId="7" fillId="5" borderId="40" xfId="0" applyFont="1" applyFill="1" applyBorder="1" applyAlignment="1">
      <alignment horizontal="center" vertical="center" wrapText="1"/>
    </xf>
    <xf numFmtId="0" fontId="7" fillId="5" borderId="43" xfId="0" applyFont="1" applyFill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 wrapText="1"/>
    </xf>
    <xf numFmtId="49" fontId="8" fillId="0" borderId="32" xfId="0" applyNumberFormat="1" applyFont="1" applyBorder="1" applyAlignment="1">
      <alignment horizontal="center" vertical="center" wrapText="1"/>
    </xf>
    <xf numFmtId="49" fontId="8" fillId="0" borderId="26" xfId="0" applyNumberFormat="1" applyFont="1" applyBorder="1" applyAlignment="1">
      <alignment horizontal="center" vertical="center" wrapText="1"/>
    </xf>
    <xf numFmtId="0" fontId="7" fillId="5" borderId="41" xfId="0" applyFont="1" applyFill="1" applyBorder="1" applyAlignment="1">
      <alignment horizontal="center" vertical="center" wrapText="1"/>
    </xf>
    <xf numFmtId="0" fontId="7" fillId="5" borderId="42" xfId="0" applyFont="1" applyFill="1" applyBorder="1" applyAlignment="1">
      <alignment horizontal="center" vertical="center" wrapText="1"/>
    </xf>
    <xf numFmtId="49" fontId="8" fillId="0" borderId="33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0" fontId="7" fillId="5" borderId="36" xfId="0" applyFont="1" applyFill="1" applyBorder="1" applyAlignment="1">
      <alignment horizontal="center" vertical="center" wrapText="1"/>
    </xf>
    <xf numFmtId="0" fontId="7" fillId="5" borderId="43" xfId="0" applyFont="1" applyFill="1" applyBorder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/>
    </xf>
    <xf numFmtId="49" fontId="8" fillId="0" borderId="24" xfId="0" applyNumberFormat="1" applyFont="1" applyBorder="1" applyAlignment="1">
      <alignment horizontal="center" vertical="center" wrapText="1"/>
    </xf>
    <xf numFmtId="0" fontId="5" fillId="5" borderId="40" xfId="0" applyFont="1" applyFill="1" applyBorder="1" applyAlignment="1">
      <alignment horizontal="center" vertical="center" wrapText="1"/>
    </xf>
    <xf numFmtId="0" fontId="5" fillId="5" borderId="41" xfId="0" applyFont="1" applyFill="1" applyBorder="1" applyAlignment="1">
      <alignment horizontal="center" vertical="center" wrapText="1"/>
    </xf>
    <xf numFmtId="0" fontId="5" fillId="5" borderId="43" xfId="0" applyFont="1" applyFill="1" applyBorder="1" applyAlignment="1">
      <alignment horizontal="center" vertical="center" wrapText="1"/>
    </xf>
    <xf numFmtId="0" fontId="7" fillId="5" borderId="36" xfId="0" applyFont="1" applyFill="1" applyBorder="1" applyAlignment="1">
      <alignment horizontal="center" vertical="center"/>
    </xf>
    <xf numFmtId="0" fontId="7" fillId="5" borderId="44" xfId="0" applyFont="1" applyFill="1" applyBorder="1" applyAlignment="1">
      <alignment horizontal="center" vertical="center"/>
    </xf>
    <xf numFmtId="0" fontId="7" fillId="5" borderId="41" xfId="0" applyFont="1" applyFill="1" applyBorder="1" applyAlignment="1">
      <alignment horizontal="center" vertical="center"/>
    </xf>
    <xf numFmtId="0" fontId="7" fillId="5" borderId="40" xfId="0" applyFont="1" applyFill="1" applyBorder="1" applyAlignment="1">
      <alignment horizontal="center" vertical="center"/>
    </xf>
    <xf numFmtId="0" fontId="7" fillId="5" borderId="42" xfId="0" applyFont="1" applyFill="1" applyBorder="1" applyAlignment="1">
      <alignment horizontal="center" vertical="center"/>
    </xf>
    <xf numFmtId="0" fontId="8" fillId="0" borderId="56" xfId="0" applyFont="1" applyBorder="1" applyAlignment="1">
      <alignment horizontal="center" vertical="center" wrapText="1"/>
    </xf>
    <xf numFmtId="0" fontId="7" fillId="5" borderId="55" xfId="0" applyFont="1" applyFill="1" applyBorder="1" applyAlignment="1">
      <alignment horizontal="center" vertical="center" wrapText="1"/>
    </xf>
    <xf numFmtId="0" fontId="8" fillId="0" borderId="27" xfId="0" applyNumberFormat="1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5" borderId="57" xfId="0" applyFont="1" applyFill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13" fillId="9" borderId="34" xfId="0" applyFont="1" applyFill="1" applyBorder="1" applyAlignment="1">
      <alignment horizontal="center" vertical="center" wrapText="1"/>
    </xf>
    <xf numFmtId="0" fontId="13" fillId="9" borderId="56" xfId="0" applyFont="1" applyFill="1" applyBorder="1" applyAlignment="1">
      <alignment horizontal="center" vertical="center" wrapText="1"/>
    </xf>
    <xf numFmtId="0" fontId="7" fillId="5" borderId="64" xfId="0" applyFont="1" applyFill="1" applyBorder="1" applyAlignment="1">
      <alignment horizontal="center" vertical="center" wrapText="1"/>
    </xf>
    <xf numFmtId="0" fontId="7" fillId="5" borderId="65" xfId="0" applyFont="1" applyFill="1" applyBorder="1" applyAlignment="1">
      <alignment horizontal="center" vertical="center" wrapText="1"/>
    </xf>
    <xf numFmtId="0" fontId="7" fillId="5" borderId="65" xfId="0" applyFont="1" applyFill="1" applyBorder="1" applyAlignment="1">
      <alignment horizontal="center" vertical="center"/>
    </xf>
    <xf numFmtId="0" fontId="6" fillId="0" borderId="3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0" borderId="67" xfId="0" applyFont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14" fillId="10" borderId="10" xfId="0" applyFont="1" applyFill="1" applyBorder="1" applyAlignment="1">
      <alignment horizontal="center" vertical="center" wrapText="1"/>
    </xf>
    <xf numFmtId="0" fontId="15" fillId="10" borderId="12" xfId="0" applyFont="1" applyFill="1" applyBorder="1" applyAlignment="1">
      <alignment horizontal="center" vertical="center" wrapText="1"/>
    </xf>
    <xf numFmtId="0" fontId="14" fillId="10" borderId="27" xfId="0" applyFont="1" applyFill="1" applyBorder="1" applyAlignment="1">
      <alignment horizontal="center" vertical="center" wrapText="1"/>
    </xf>
    <xf numFmtId="0" fontId="13" fillId="9" borderId="27" xfId="0" applyFont="1" applyFill="1" applyBorder="1" applyAlignment="1">
      <alignment vertical="center" wrapText="1"/>
    </xf>
    <xf numFmtId="0" fontId="13" fillId="9" borderId="32" xfId="0" applyFont="1" applyFill="1" applyBorder="1" applyAlignment="1">
      <alignment horizontal="center" vertical="center" wrapText="1"/>
    </xf>
    <xf numFmtId="0" fontId="13" fillId="9" borderId="8" xfId="0" applyFont="1" applyFill="1" applyBorder="1" applyAlignment="1">
      <alignment vertical="center" wrapText="1"/>
    </xf>
    <xf numFmtId="0" fontId="13" fillId="9" borderId="9" xfId="0" applyFont="1" applyFill="1" applyBorder="1" applyAlignment="1">
      <alignment horizontal="center" vertical="center" wrapText="1"/>
    </xf>
    <xf numFmtId="9" fontId="13" fillId="9" borderId="24" xfId="1" applyFont="1" applyFill="1" applyBorder="1" applyAlignment="1">
      <alignment horizontal="center" vertical="center" wrapText="1"/>
    </xf>
    <xf numFmtId="0" fontId="13" fillId="9" borderId="10" xfId="0" applyFont="1" applyFill="1" applyBorder="1" applyAlignment="1">
      <alignment vertical="center" wrapText="1"/>
    </xf>
    <xf numFmtId="9" fontId="13" fillId="9" borderId="12" xfId="0" applyNumberFormat="1" applyFont="1" applyFill="1" applyBorder="1" applyAlignment="1">
      <alignment horizontal="center" vertical="center" wrapText="1"/>
    </xf>
    <xf numFmtId="0" fontId="15" fillId="10" borderId="3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6" fillId="8" borderId="6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49" fontId="8" fillId="0" borderId="8" xfId="0" applyNumberFormat="1" applyFont="1" applyFill="1" applyBorder="1" applyAlignment="1">
      <alignment horizontal="center" vertical="center"/>
    </xf>
    <xf numFmtId="49" fontId="8" fillId="0" borderId="10" xfId="0" applyNumberFormat="1" applyFont="1" applyFill="1" applyBorder="1" applyAlignment="1">
      <alignment horizontal="center" vertical="center"/>
    </xf>
    <xf numFmtId="49" fontId="8" fillId="0" borderId="11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/>
    </xf>
    <xf numFmtId="0" fontId="8" fillId="0" borderId="46" xfId="0" applyFont="1" applyFill="1" applyBorder="1" applyAlignment="1">
      <alignment horizontal="center" vertical="center"/>
    </xf>
    <xf numFmtId="0" fontId="8" fillId="0" borderId="5" xfId="0" applyFont="1" applyFill="1" applyBorder="1" applyAlignment="1" applyProtection="1">
      <alignment horizontal="center" vertical="center"/>
      <protection locked="0"/>
    </xf>
    <xf numFmtId="49" fontId="8" fillId="0" borderId="6" xfId="0" applyNumberFormat="1" applyFont="1" applyFill="1" applyBorder="1" applyAlignment="1" applyProtection="1">
      <alignment horizontal="center" vertical="center"/>
      <protection locked="0"/>
    </xf>
    <xf numFmtId="49" fontId="8" fillId="0" borderId="8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10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0" fontId="7" fillId="5" borderId="66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8" borderId="6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8" fillId="8" borderId="11" xfId="0" applyFont="1" applyFill="1" applyBorder="1" applyAlignment="1">
      <alignment horizontal="center" vertical="center" wrapText="1"/>
    </xf>
    <xf numFmtId="0" fontId="8" fillId="8" borderId="27" xfId="0" applyFont="1" applyFill="1" applyBorder="1" applyAlignment="1">
      <alignment horizontal="center" vertical="center"/>
    </xf>
    <xf numFmtId="0" fontId="8" fillId="8" borderId="8" xfId="0" applyFont="1" applyFill="1" applyBorder="1" applyAlignment="1">
      <alignment horizontal="center" vertical="center"/>
    </xf>
    <xf numFmtId="0" fontId="8" fillId="8" borderId="10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 wrapText="1"/>
    </xf>
    <xf numFmtId="0" fontId="8" fillId="8" borderId="8" xfId="0" applyFont="1" applyFill="1" applyBorder="1" applyAlignment="1">
      <alignment horizontal="center" vertical="center" wrapText="1"/>
    </xf>
    <xf numFmtId="0" fontId="8" fillId="8" borderId="10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8" fillId="8" borderId="27" xfId="0" applyFont="1" applyFill="1" applyBorder="1" applyAlignment="1">
      <alignment horizontal="center" vertical="center" wrapText="1"/>
    </xf>
    <xf numFmtId="0" fontId="8" fillId="8" borderId="23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8" fillId="4" borderId="6" xfId="0" applyFont="1" applyFill="1" applyBorder="1" applyAlignment="1">
      <alignment horizontal="center" vertical="center" wrapText="1"/>
    </xf>
    <xf numFmtId="0" fontId="13" fillId="9" borderId="34" xfId="0" applyFont="1" applyFill="1" applyBorder="1" applyAlignment="1">
      <alignment horizontal="center" vertical="center" wrapText="1"/>
    </xf>
    <xf numFmtId="0" fontId="13" fillId="9" borderId="56" xfId="0" applyFont="1" applyFill="1" applyBorder="1" applyAlignment="1">
      <alignment horizontal="center" vertical="center" wrapText="1"/>
    </xf>
    <xf numFmtId="0" fontId="16" fillId="10" borderId="60" xfId="0" applyFont="1" applyFill="1" applyBorder="1" applyAlignment="1">
      <alignment horizontal="center" vertical="center" wrapText="1"/>
    </xf>
    <xf numFmtId="0" fontId="16" fillId="10" borderId="68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colors>
    <mruColors>
      <color rgb="FFCC99FF"/>
      <color rgb="FFCC00FF"/>
      <color rgb="FF89DDFB"/>
      <color rgb="FFFF99FF"/>
      <color rgb="FF33CCFF"/>
      <color rgb="FFDDFC24"/>
      <color rgb="FFFFFF66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7"/>
  <sheetViews>
    <sheetView tabSelected="1" view="pageBreakPreview" zoomScale="70" zoomScaleNormal="40" zoomScaleSheetLayoutView="70" workbookViewId="0">
      <selection activeCell="G6" sqref="G6"/>
    </sheetView>
  </sheetViews>
  <sheetFormatPr defaultColWidth="8.8984375" defaultRowHeight="13.8"/>
  <cols>
    <col min="2" max="2" width="19.59765625" customWidth="1"/>
    <col min="3" max="3" width="32.8984375" customWidth="1"/>
    <col min="4" max="4" width="44" customWidth="1"/>
    <col min="5" max="5" width="15.09765625" customWidth="1"/>
    <col min="6" max="6" width="13.09765625" customWidth="1"/>
    <col min="7" max="7" width="30.5" customWidth="1"/>
    <col min="8" max="8" width="8" customWidth="1"/>
    <col min="9" max="9" width="8.59765625" customWidth="1"/>
    <col min="10" max="10" width="7" customWidth="1"/>
    <col min="11" max="11" width="7.3984375" customWidth="1"/>
    <col min="12" max="12" width="7.8984375" customWidth="1"/>
    <col min="13" max="13" width="6" customWidth="1"/>
    <col min="14" max="14" width="7.59765625" customWidth="1"/>
    <col min="15" max="15" width="7.3984375" customWidth="1"/>
    <col min="16" max="16" width="9.09765625" customWidth="1"/>
    <col min="17" max="17" width="8.59765625" customWidth="1"/>
    <col min="18" max="18" width="9.8984375" customWidth="1"/>
    <col min="19" max="19" width="6.5" customWidth="1"/>
    <col min="20" max="20" width="7" customWidth="1"/>
    <col min="21" max="21" width="7.5" customWidth="1"/>
    <col min="22" max="22" width="8.3984375" customWidth="1"/>
    <col min="23" max="23" width="7.5" customWidth="1"/>
    <col min="24" max="24" width="6.3984375" customWidth="1"/>
    <col min="25" max="25" width="6.5" customWidth="1"/>
    <col min="26" max="26" width="7.5" customWidth="1"/>
    <col min="27" max="27" width="9.59765625" customWidth="1"/>
    <col min="28" max="28" width="9.3984375" customWidth="1"/>
    <col min="29" max="29" width="10.09765625" customWidth="1"/>
  </cols>
  <sheetData>
    <row r="1" spans="1:29" ht="29.4" customHeight="1">
      <c r="A1" s="357" t="s">
        <v>58</v>
      </c>
      <c r="B1" s="357"/>
      <c r="C1" s="357"/>
      <c r="D1" s="357"/>
      <c r="E1" s="357"/>
      <c r="F1" s="357"/>
      <c r="G1" s="357"/>
    </row>
    <row r="3" spans="1:29" ht="18" thickBot="1">
      <c r="A3" s="2"/>
      <c r="B3" s="2"/>
      <c r="C3" s="2"/>
      <c r="D3" s="2"/>
      <c r="E3" s="2"/>
      <c r="F3" s="2"/>
      <c r="G3" s="2"/>
      <c r="H3" s="302" t="s">
        <v>6</v>
      </c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 t="s">
        <v>7</v>
      </c>
      <c r="T3" s="302"/>
      <c r="U3" s="302"/>
      <c r="V3" s="302"/>
      <c r="W3" s="302"/>
      <c r="X3" s="302"/>
      <c r="Y3" s="302"/>
      <c r="Z3" s="302"/>
      <c r="AA3" s="302"/>
      <c r="AB3" s="302"/>
      <c r="AC3" s="302"/>
    </row>
    <row r="4" spans="1:29" ht="135.75" customHeight="1" thickBot="1">
      <c r="A4" s="4" t="s">
        <v>0</v>
      </c>
      <c r="B4" s="5" t="s">
        <v>114</v>
      </c>
      <c r="C4" s="5" t="s">
        <v>1</v>
      </c>
      <c r="D4" s="5" t="s">
        <v>2</v>
      </c>
      <c r="E4" s="5" t="s">
        <v>27</v>
      </c>
      <c r="F4" s="5" t="s">
        <v>26</v>
      </c>
      <c r="G4" s="9" t="s">
        <v>36</v>
      </c>
      <c r="H4" s="122" t="s">
        <v>8</v>
      </c>
      <c r="I4" s="22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3" t="s">
        <v>14</v>
      </c>
      <c r="O4" s="23" t="s">
        <v>15</v>
      </c>
      <c r="P4" s="23" t="s">
        <v>21</v>
      </c>
      <c r="Q4" s="23" t="s">
        <v>22</v>
      </c>
      <c r="R4" s="23" t="s">
        <v>23</v>
      </c>
      <c r="S4" s="24" t="s">
        <v>8</v>
      </c>
      <c r="T4" s="23" t="s">
        <v>9</v>
      </c>
      <c r="U4" s="23" t="s">
        <v>10</v>
      </c>
      <c r="V4" s="23" t="s">
        <v>11</v>
      </c>
      <c r="W4" s="23" t="s">
        <v>12</v>
      </c>
      <c r="X4" s="23" t="s">
        <v>13</v>
      </c>
      <c r="Y4" s="23" t="s">
        <v>14</v>
      </c>
      <c r="Z4" s="23" t="s">
        <v>15</v>
      </c>
      <c r="AA4" s="23" t="s">
        <v>21</v>
      </c>
      <c r="AB4" s="23" t="s">
        <v>22</v>
      </c>
      <c r="AC4" s="170" t="s">
        <v>24</v>
      </c>
    </row>
    <row r="5" spans="1:29" ht="37.5" customHeight="1" thickBot="1">
      <c r="A5" s="303" t="s">
        <v>3</v>
      </c>
      <c r="B5" s="304"/>
      <c r="C5" s="304"/>
      <c r="D5" s="304"/>
      <c r="E5" s="304"/>
      <c r="F5" s="304"/>
      <c r="G5" s="304"/>
      <c r="H5" s="10">
        <f>SUM(H6:H29)</f>
        <v>31</v>
      </c>
      <c r="I5" s="168">
        <f t="shared" ref="I5:AC5" si="0">SUM(I6:I29)</f>
        <v>255</v>
      </c>
      <c r="J5" s="63">
        <f t="shared" si="0"/>
        <v>140</v>
      </c>
      <c r="K5" s="63">
        <f t="shared" si="0"/>
        <v>95</v>
      </c>
      <c r="L5" s="63">
        <f t="shared" si="0"/>
        <v>0</v>
      </c>
      <c r="M5" s="63">
        <f t="shared" si="0"/>
        <v>20</v>
      </c>
      <c r="N5" s="63">
        <f t="shared" si="0"/>
        <v>0</v>
      </c>
      <c r="O5" s="63">
        <f t="shared" si="0"/>
        <v>0</v>
      </c>
      <c r="P5" s="167">
        <f t="shared" si="0"/>
        <v>265</v>
      </c>
      <c r="Q5" s="131">
        <f t="shared" si="0"/>
        <v>510</v>
      </c>
      <c r="R5" s="63">
        <f t="shared" si="0"/>
        <v>775</v>
      </c>
      <c r="S5" s="132">
        <f t="shared" si="0"/>
        <v>31</v>
      </c>
      <c r="T5" s="168">
        <f t="shared" si="0"/>
        <v>175</v>
      </c>
      <c r="U5" s="63">
        <f t="shared" si="0"/>
        <v>95</v>
      </c>
      <c r="V5" s="63">
        <f t="shared" si="0"/>
        <v>75</v>
      </c>
      <c r="W5" s="63">
        <f t="shared" si="0"/>
        <v>0</v>
      </c>
      <c r="X5" s="63">
        <f t="shared" si="0"/>
        <v>15</v>
      </c>
      <c r="Y5" s="63">
        <f t="shared" si="0"/>
        <v>0</v>
      </c>
      <c r="Z5" s="63">
        <f t="shared" si="0"/>
        <v>0</v>
      </c>
      <c r="AA5" s="167">
        <f t="shared" si="0"/>
        <v>415</v>
      </c>
      <c r="AB5" s="131">
        <f t="shared" si="0"/>
        <v>360</v>
      </c>
      <c r="AC5" s="132">
        <f t="shared" si="0"/>
        <v>775</v>
      </c>
    </row>
    <row r="6" spans="1:29" s="25" customFormat="1" ht="52.5" customHeight="1" thickBot="1">
      <c r="A6" s="255" t="s">
        <v>28</v>
      </c>
      <c r="B6" s="256" t="s">
        <v>52</v>
      </c>
      <c r="C6" s="257" t="s">
        <v>161</v>
      </c>
      <c r="D6" s="256" t="s">
        <v>56</v>
      </c>
      <c r="E6" s="256" t="s">
        <v>5</v>
      </c>
      <c r="F6" s="256" t="s">
        <v>17</v>
      </c>
      <c r="G6" s="258" t="s">
        <v>111</v>
      </c>
      <c r="H6" s="245">
        <v>2</v>
      </c>
      <c r="I6" s="199"/>
      <c r="J6" s="73"/>
      <c r="K6" s="73">
        <v>30</v>
      </c>
      <c r="L6" s="73"/>
      <c r="M6" s="73"/>
      <c r="N6" s="73"/>
      <c r="O6" s="73"/>
      <c r="P6" s="145">
        <f t="shared" ref="P6:P29" si="1">H6*25-Q6</f>
        <v>20</v>
      </c>
      <c r="Q6" s="165">
        <f t="shared" ref="Q6:Q29" si="2">SUM(I6:O6)</f>
        <v>30</v>
      </c>
      <c r="R6" s="74">
        <f>SUM(I6:P6)</f>
        <v>50</v>
      </c>
      <c r="S6" s="169">
        <f t="shared" ref="S6:S29" si="3">H6</f>
        <v>2</v>
      </c>
      <c r="T6" s="199"/>
      <c r="U6" s="244"/>
      <c r="V6" s="244">
        <v>30</v>
      </c>
      <c r="W6" s="244"/>
      <c r="X6" s="244"/>
      <c r="Y6" s="244"/>
      <c r="Z6" s="244"/>
      <c r="AA6" s="145">
        <f t="shared" ref="AA6:AA29" si="4">S6*25-AB6</f>
        <v>20</v>
      </c>
      <c r="AB6" s="165">
        <f t="shared" ref="AB6:AB29" si="5">SUM(T6:Z6)</f>
        <v>30</v>
      </c>
      <c r="AC6" s="75">
        <f t="shared" ref="AC6:AC29" si="6">SUM(T6:AA6)</f>
        <v>50</v>
      </c>
    </row>
    <row r="7" spans="1:29" ht="47.1" customHeight="1">
      <c r="A7" s="319" t="s">
        <v>29</v>
      </c>
      <c r="B7" s="320" t="s">
        <v>16</v>
      </c>
      <c r="C7" s="358" t="s">
        <v>162</v>
      </c>
      <c r="D7" s="240" t="s">
        <v>48</v>
      </c>
      <c r="E7" s="18" t="s">
        <v>5</v>
      </c>
      <c r="F7" s="18" t="s">
        <v>4</v>
      </c>
      <c r="G7" s="242" t="s">
        <v>34</v>
      </c>
      <c r="H7" s="252">
        <v>1</v>
      </c>
      <c r="I7" s="237">
        <v>15</v>
      </c>
      <c r="J7" s="238"/>
      <c r="K7" s="238"/>
      <c r="L7" s="238"/>
      <c r="M7" s="18"/>
      <c r="N7" s="238"/>
      <c r="O7" s="238"/>
      <c r="P7" s="176">
        <f t="shared" si="1"/>
        <v>10</v>
      </c>
      <c r="Q7" s="191">
        <f t="shared" si="2"/>
        <v>15</v>
      </c>
      <c r="R7" s="39">
        <f t="shared" ref="R7:R29" si="7">SUM(I7:P7)</f>
        <v>25</v>
      </c>
      <c r="S7" s="214">
        <f t="shared" si="3"/>
        <v>1</v>
      </c>
      <c r="T7" s="237">
        <v>15</v>
      </c>
      <c r="U7" s="238"/>
      <c r="V7" s="238"/>
      <c r="W7" s="238"/>
      <c r="X7" s="238"/>
      <c r="Y7" s="238"/>
      <c r="Z7" s="238"/>
      <c r="AA7" s="176">
        <f t="shared" si="4"/>
        <v>10</v>
      </c>
      <c r="AB7" s="191">
        <f t="shared" si="5"/>
        <v>15</v>
      </c>
      <c r="AC7" s="56">
        <f t="shared" si="6"/>
        <v>25</v>
      </c>
    </row>
    <row r="8" spans="1:29" ht="47.1" customHeight="1">
      <c r="A8" s="312"/>
      <c r="B8" s="306"/>
      <c r="C8" s="315"/>
      <c r="D8" s="239" t="s">
        <v>127</v>
      </c>
      <c r="E8" s="6" t="s">
        <v>5</v>
      </c>
      <c r="F8" s="6" t="s">
        <v>4</v>
      </c>
      <c r="G8" s="261" t="s">
        <v>35</v>
      </c>
      <c r="H8" s="253">
        <v>1</v>
      </c>
      <c r="I8" s="236"/>
      <c r="J8" s="235"/>
      <c r="K8" s="235">
        <v>15</v>
      </c>
      <c r="L8" s="235"/>
      <c r="M8" s="6"/>
      <c r="N8" s="235"/>
      <c r="O8" s="235"/>
      <c r="P8" s="180">
        <f t="shared" si="1"/>
        <v>10</v>
      </c>
      <c r="Q8" s="183">
        <f t="shared" si="2"/>
        <v>15</v>
      </c>
      <c r="R8" s="38">
        <f t="shared" si="7"/>
        <v>25</v>
      </c>
      <c r="S8" s="208">
        <f t="shared" si="3"/>
        <v>1</v>
      </c>
      <c r="T8" s="236"/>
      <c r="U8" s="235"/>
      <c r="V8" s="235">
        <v>15</v>
      </c>
      <c r="W8" s="235"/>
      <c r="X8" s="235"/>
      <c r="Y8" s="235"/>
      <c r="Z8" s="235"/>
      <c r="AA8" s="180">
        <f t="shared" si="4"/>
        <v>10</v>
      </c>
      <c r="AB8" s="183">
        <f t="shared" si="5"/>
        <v>15</v>
      </c>
      <c r="AC8" s="57">
        <f t="shared" si="6"/>
        <v>25</v>
      </c>
    </row>
    <row r="9" spans="1:29" ht="47.1" customHeight="1">
      <c r="A9" s="312"/>
      <c r="B9" s="306"/>
      <c r="C9" s="315"/>
      <c r="D9" s="239" t="s">
        <v>129</v>
      </c>
      <c r="E9" s="20" t="s">
        <v>17</v>
      </c>
      <c r="F9" s="6" t="s">
        <v>4</v>
      </c>
      <c r="G9" s="261" t="s">
        <v>34</v>
      </c>
      <c r="H9" s="254">
        <v>1</v>
      </c>
      <c r="I9" s="179">
        <v>15</v>
      </c>
      <c r="J9" s="6"/>
      <c r="K9" s="6"/>
      <c r="L9" s="6"/>
      <c r="M9" s="6"/>
      <c r="N9" s="6"/>
      <c r="O9" s="6"/>
      <c r="P9" s="180">
        <f t="shared" si="1"/>
        <v>10</v>
      </c>
      <c r="Q9" s="183">
        <f t="shared" si="2"/>
        <v>15</v>
      </c>
      <c r="R9" s="38">
        <f t="shared" si="7"/>
        <v>25</v>
      </c>
      <c r="S9" s="208">
        <f t="shared" si="3"/>
        <v>1</v>
      </c>
      <c r="T9" s="179">
        <v>10</v>
      </c>
      <c r="U9" s="6"/>
      <c r="V9" s="6"/>
      <c r="W9" s="6"/>
      <c r="X9" s="6"/>
      <c r="Y9" s="6"/>
      <c r="Z9" s="6"/>
      <c r="AA9" s="180">
        <f t="shared" si="4"/>
        <v>15</v>
      </c>
      <c r="AB9" s="183">
        <f t="shared" si="5"/>
        <v>10</v>
      </c>
      <c r="AC9" s="57">
        <f t="shared" si="6"/>
        <v>25</v>
      </c>
    </row>
    <row r="10" spans="1:29" ht="46.8" customHeight="1">
      <c r="A10" s="312"/>
      <c r="B10" s="306"/>
      <c r="C10" s="315"/>
      <c r="D10" s="235" t="s">
        <v>59</v>
      </c>
      <c r="E10" s="20" t="s">
        <v>17</v>
      </c>
      <c r="F10" s="6" t="s">
        <v>4</v>
      </c>
      <c r="G10" s="261" t="s">
        <v>34</v>
      </c>
      <c r="H10" s="254">
        <v>2</v>
      </c>
      <c r="I10" s="179">
        <v>30</v>
      </c>
      <c r="J10" s="6"/>
      <c r="K10" s="6"/>
      <c r="L10" s="6"/>
      <c r="M10" s="6"/>
      <c r="N10" s="6"/>
      <c r="O10" s="6"/>
      <c r="P10" s="180">
        <f t="shared" si="1"/>
        <v>20</v>
      </c>
      <c r="Q10" s="183">
        <f t="shared" si="2"/>
        <v>30</v>
      </c>
      <c r="R10" s="38">
        <f t="shared" si="7"/>
        <v>50</v>
      </c>
      <c r="S10" s="208">
        <f t="shared" si="3"/>
        <v>2</v>
      </c>
      <c r="T10" s="179">
        <v>15</v>
      </c>
      <c r="U10" s="6"/>
      <c r="V10" s="6"/>
      <c r="W10" s="6"/>
      <c r="X10" s="6"/>
      <c r="Y10" s="6"/>
      <c r="Z10" s="6"/>
      <c r="AA10" s="180">
        <f t="shared" si="4"/>
        <v>35</v>
      </c>
      <c r="AB10" s="183">
        <f t="shared" si="5"/>
        <v>15</v>
      </c>
      <c r="AC10" s="57">
        <f t="shared" si="6"/>
        <v>50</v>
      </c>
    </row>
    <row r="11" spans="1:29" ht="46.8" customHeight="1" thickBot="1">
      <c r="A11" s="313"/>
      <c r="B11" s="317"/>
      <c r="C11" s="316"/>
      <c r="D11" s="284" t="s">
        <v>139</v>
      </c>
      <c r="E11" s="262" t="s">
        <v>5</v>
      </c>
      <c r="F11" s="7" t="s">
        <v>4</v>
      </c>
      <c r="G11" s="243" t="s">
        <v>35</v>
      </c>
      <c r="H11" s="301">
        <v>1</v>
      </c>
      <c r="I11" s="298"/>
      <c r="J11" s="262">
        <v>20</v>
      </c>
      <c r="K11" s="7"/>
      <c r="L11" s="7"/>
      <c r="M11" s="7"/>
      <c r="N11" s="7"/>
      <c r="O11" s="7"/>
      <c r="P11" s="178">
        <f t="shared" si="1"/>
        <v>5</v>
      </c>
      <c r="Q11" s="174">
        <f t="shared" ref="Q11" si="8">SUM(I11:O11)</f>
        <v>20</v>
      </c>
      <c r="R11" s="40">
        <f t="shared" ref="R11" si="9">SUM(I11:P11)</f>
        <v>25</v>
      </c>
      <c r="S11" s="203">
        <f t="shared" si="3"/>
        <v>1</v>
      </c>
      <c r="T11" s="177"/>
      <c r="U11" s="7">
        <v>15</v>
      </c>
      <c r="V11" s="7"/>
      <c r="W11" s="7"/>
      <c r="X11" s="7"/>
      <c r="Y11" s="7"/>
      <c r="Z11" s="7"/>
      <c r="AA11" s="178">
        <f t="shared" ref="AA11" si="10">S11*25-AB11</f>
        <v>10</v>
      </c>
      <c r="AB11" s="174">
        <f t="shared" ref="AB11" si="11">SUM(T11:Z11)</f>
        <v>15</v>
      </c>
      <c r="AC11" s="58">
        <f t="shared" ref="AC11" si="12">SUM(T11:AA11)</f>
        <v>25</v>
      </c>
    </row>
    <row r="12" spans="1:29" ht="47.1" customHeight="1">
      <c r="A12" s="311" t="s">
        <v>69</v>
      </c>
      <c r="B12" s="305" t="s">
        <v>112</v>
      </c>
      <c r="C12" s="314" t="s">
        <v>163</v>
      </c>
      <c r="D12" s="234" t="s">
        <v>96</v>
      </c>
      <c r="E12" s="259" t="s">
        <v>17</v>
      </c>
      <c r="F12" s="12" t="s">
        <v>17</v>
      </c>
      <c r="G12" s="260" t="s">
        <v>34</v>
      </c>
      <c r="H12" s="171">
        <v>1</v>
      </c>
      <c r="I12" s="299">
        <v>20</v>
      </c>
      <c r="J12" s="300"/>
      <c r="K12" s="41"/>
      <c r="L12" s="41"/>
      <c r="M12" s="41"/>
      <c r="N12" s="246"/>
      <c r="O12" s="41"/>
      <c r="P12" s="229">
        <f t="shared" si="1"/>
        <v>5</v>
      </c>
      <c r="Q12" s="173">
        <f t="shared" si="2"/>
        <v>20</v>
      </c>
      <c r="R12" s="61">
        <f>SUM(I12:P12)</f>
        <v>25</v>
      </c>
      <c r="S12" s="202">
        <f t="shared" si="3"/>
        <v>1</v>
      </c>
      <c r="T12" s="228">
        <v>15</v>
      </c>
      <c r="U12" s="12"/>
      <c r="V12" s="12"/>
      <c r="W12" s="12"/>
      <c r="X12" s="12"/>
      <c r="Y12" s="12"/>
      <c r="Z12" s="12"/>
      <c r="AA12" s="229">
        <f t="shared" si="4"/>
        <v>10</v>
      </c>
      <c r="AB12" s="173">
        <f t="shared" si="5"/>
        <v>15</v>
      </c>
      <c r="AC12" s="62">
        <f t="shared" si="6"/>
        <v>25</v>
      </c>
    </row>
    <row r="13" spans="1:29" ht="47.1" customHeight="1" thickBot="1">
      <c r="A13" s="313"/>
      <c r="B13" s="317"/>
      <c r="C13" s="316"/>
      <c r="D13" s="161" t="s">
        <v>97</v>
      </c>
      <c r="E13" s="7" t="s">
        <v>5</v>
      </c>
      <c r="F13" s="7" t="s">
        <v>17</v>
      </c>
      <c r="G13" s="243" t="s">
        <v>34</v>
      </c>
      <c r="H13" s="172">
        <v>1</v>
      </c>
      <c r="I13" s="177">
        <v>20</v>
      </c>
      <c r="J13" s="43"/>
      <c r="K13" s="43"/>
      <c r="L13" s="43"/>
      <c r="M13" s="43"/>
      <c r="N13" s="43"/>
      <c r="O13" s="43"/>
      <c r="P13" s="178">
        <f t="shared" si="1"/>
        <v>5</v>
      </c>
      <c r="Q13" s="174">
        <f t="shared" si="2"/>
        <v>20</v>
      </c>
      <c r="R13" s="40">
        <f t="shared" si="7"/>
        <v>25</v>
      </c>
      <c r="S13" s="203">
        <v>1</v>
      </c>
      <c r="T13" s="204">
        <v>15</v>
      </c>
      <c r="U13" s="7"/>
      <c r="V13" s="7"/>
      <c r="W13" s="7"/>
      <c r="X13" s="7"/>
      <c r="Y13" s="7"/>
      <c r="Z13" s="7"/>
      <c r="AA13" s="178">
        <f t="shared" si="4"/>
        <v>10</v>
      </c>
      <c r="AB13" s="174">
        <f t="shared" si="5"/>
        <v>15</v>
      </c>
      <c r="AC13" s="58">
        <f t="shared" si="6"/>
        <v>25</v>
      </c>
    </row>
    <row r="14" spans="1:29" ht="41.4" customHeight="1">
      <c r="A14" s="311" t="s">
        <v>30</v>
      </c>
      <c r="B14" s="314" t="s">
        <v>88</v>
      </c>
      <c r="C14" s="305" t="s">
        <v>164</v>
      </c>
      <c r="D14" s="76" t="s">
        <v>76</v>
      </c>
      <c r="E14" s="67" t="s">
        <v>17</v>
      </c>
      <c r="F14" s="12" t="s">
        <v>17</v>
      </c>
      <c r="G14" s="110" t="s">
        <v>34</v>
      </c>
      <c r="H14" s="125">
        <v>2</v>
      </c>
      <c r="I14" s="175">
        <v>30</v>
      </c>
      <c r="J14" s="18"/>
      <c r="K14" s="18"/>
      <c r="L14" s="18"/>
      <c r="M14" s="18"/>
      <c r="N14" s="18"/>
      <c r="O14" s="18"/>
      <c r="P14" s="176">
        <f t="shared" si="1"/>
        <v>20</v>
      </c>
      <c r="Q14" s="133">
        <f t="shared" si="2"/>
        <v>30</v>
      </c>
      <c r="R14" s="61">
        <f t="shared" si="7"/>
        <v>50</v>
      </c>
      <c r="S14" s="134">
        <f t="shared" si="3"/>
        <v>2</v>
      </c>
      <c r="T14" s="200">
        <v>30</v>
      </c>
      <c r="U14" s="44"/>
      <c r="V14" s="44"/>
      <c r="W14" s="44"/>
      <c r="X14" s="44"/>
      <c r="Y14" s="44"/>
      <c r="Z14" s="44"/>
      <c r="AA14" s="205">
        <f t="shared" si="4"/>
        <v>20</v>
      </c>
      <c r="AB14" s="133">
        <f t="shared" si="5"/>
        <v>30</v>
      </c>
      <c r="AC14" s="62">
        <f t="shared" si="6"/>
        <v>50</v>
      </c>
    </row>
    <row r="15" spans="1:29" ht="42.6" customHeight="1">
      <c r="A15" s="312"/>
      <c r="B15" s="315"/>
      <c r="C15" s="306"/>
      <c r="D15" s="95" t="s">
        <v>77</v>
      </c>
      <c r="E15" s="6" t="s">
        <v>5</v>
      </c>
      <c r="F15" s="6" t="s">
        <v>17</v>
      </c>
      <c r="G15" s="111" t="s">
        <v>35</v>
      </c>
      <c r="H15" s="123">
        <v>2</v>
      </c>
      <c r="I15" s="179"/>
      <c r="J15" s="6">
        <v>30</v>
      </c>
      <c r="K15" s="6"/>
      <c r="L15" s="6"/>
      <c r="M15" s="6"/>
      <c r="N15" s="6"/>
      <c r="O15" s="6"/>
      <c r="P15" s="180">
        <f t="shared" si="1"/>
        <v>20</v>
      </c>
      <c r="Q15" s="135">
        <f t="shared" si="2"/>
        <v>30</v>
      </c>
      <c r="R15" s="38">
        <f t="shared" si="7"/>
        <v>50</v>
      </c>
      <c r="S15" s="136">
        <f t="shared" si="3"/>
        <v>2</v>
      </c>
      <c r="T15" s="194"/>
      <c r="U15" s="46">
        <v>20</v>
      </c>
      <c r="V15" s="42"/>
      <c r="W15" s="42"/>
      <c r="X15" s="42"/>
      <c r="Y15" s="42"/>
      <c r="Z15" s="42"/>
      <c r="AA15" s="206">
        <f t="shared" si="4"/>
        <v>30</v>
      </c>
      <c r="AB15" s="135">
        <f t="shared" si="5"/>
        <v>20</v>
      </c>
      <c r="AC15" s="57">
        <f t="shared" si="6"/>
        <v>50</v>
      </c>
    </row>
    <row r="16" spans="1:29" ht="41.4" customHeight="1">
      <c r="A16" s="312"/>
      <c r="B16" s="315"/>
      <c r="C16" s="306"/>
      <c r="D16" s="77" t="s">
        <v>81</v>
      </c>
      <c r="E16" s="6" t="s">
        <v>5</v>
      </c>
      <c r="F16" s="6" t="s">
        <v>17</v>
      </c>
      <c r="G16" s="111" t="s">
        <v>34</v>
      </c>
      <c r="H16" s="123">
        <v>1</v>
      </c>
      <c r="I16" s="179">
        <v>15</v>
      </c>
      <c r="J16" s="6"/>
      <c r="K16" s="6"/>
      <c r="L16" s="6"/>
      <c r="M16" s="6"/>
      <c r="N16" s="6"/>
      <c r="O16" s="6"/>
      <c r="P16" s="180">
        <f t="shared" si="1"/>
        <v>10</v>
      </c>
      <c r="Q16" s="135">
        <f t="shared" si="2"/>
        <v>15</v>
      </c>
      <c r="R16" s="38">
        <f t="shared" si="7"/>
        <v>25</v>
      </c>
      <c r="S16" s="136">
        <f t="shared" si="3"/>
        <v>1</v>
      </c>
      <c r="T16" s="194">
        <v>10</v>
      </c>
      <c r="U16" s="42"/>
      <c r="V16" s="42"/>
      <c r="W16" s="42"/>
      <c r="X16" s="42"/>
      <c r="Y16" s="42"/>
      <c r="Z16" s="42"/>
      <c r="AA16" s="206">
        <f t="shared" si="4"/>
        <v>15</v>
      </c>
      <c r="AB16" s="135">
        <f t="shared" si="5"/>
        <v>10</v>
      </c>
      <c r="AC16" s="57">
        <f t="shared" si="6"/>
        <v>25</v>
      </c>
    </row>
    <row r="17" spans="1:29" ht="41.4" customHeight="1" thickBot="1">
      <c r="A17" s="313"/>
      <c r="B17" s="316"/>
      <c r="C17" s="317"/>
      <c r="D17" s="96" t="s">
        <v>130</v>
      </c>
      <c r="E17" s="7" t="s">
        <v>5</v>
      </c>
      <c r="F17" s="7" t="s">
        <v>17</v>
      </c>
      <c r="G17" s="112" t="s">
        <v>35</v>
      </c>
      <c r="H17" s="124">
        <v>1</v>
      </c>
      <c r="I17" s="185"/>
      <c r="J17" s="186"/>
      <c r="K17" s="19">
        <v>20</v>
      </c>
      <c r="L17" s="19"/>
      <c r="M17" s="19"/>
      <c r="N17" s="19"/>
      <c r="O17" s="19"/>
      <c r="P17" s="187">
        <f t="shared" si="1"/>
        <v>5</v>
      </c>
      <c r="Q17" s="137">
        <f t="shared" si="2"/>
        <v>20</v>
      </c>
      <c r="R17" s="40">
        <f t="shared" si="7"/>
        <v>25</v>
      </c>
      <c r="S17" s="138">
        <f t="shared" si="3"/>
        <v>1</v>
      </c>
      <c r="T17" s="201"/>
      <c r="U17" s="48"/>
      <c r="V17" s="48">
        <v>15</v>
      </c>
      <c r="W17" s="45"/>
      <c r="X17" s="45"/>
      <c r="Y17" s="45"/>
      <c r="Z17" s="45"/>
      <c r="AA17" s="210">
        <f t="shared" si="4"/>
        <v>10</v>
      </c>
      <c r="AB17" s="137">
        <f t="shared" si="5"/>
        <v>15</v>
      </c>
      <c r="AC17" s="58">
        <f t="shared" si="6"/>
        <v>25</v>
      </c>
    </row>
    <row r="18" spans="1:29" ht="41.4" customHeight="1">
      <c r="A18" s="311" t="s">
        <v>31</v>
      </c>
      <c r="B18" s="305" t="s">
        <v>86</v>
      </c>
      <c r="C18" s="305" t="s">
        <v>165</v>
      </c>
      <c r="D18" s="101" t="s">
        <v>98</v>
      </c>
      <c r="E18" s="12" t="s">
        <v>5</v>
      </c>
      <c r="F18" s="12" t="s">
        <v>17</v>
      </c>
      <c r="G18" s="110" t="s">
        <v>34</v>
      </c>
      <c r="H18" s="171">
        <v>1</v>
      </c>
      <c r="I18" s="188">
        <v>15</v>
      </c>
      <c r="J18" s="94"/>
      <c r="K18" s="94"/>
      <c r="L18" s="94"/>
      <c r="M18" s="94"/>
      <c r="N18" s="94"/>
      <c r="O18" s="94"/>
      <c r="P18" s="176">
        <f t="shared" si="1"/>
        <v>10</v>
      </c>
      <c r="Q18" s="173">
        <f t="shared" si="2"/>
        <v>15</v>
      </c>
      <c r="R18" s="61">
        <f t="shared" si="7"/>
        <v>25</v>
      </c>
      <c r="S18" s="202">
        <f t="shared" si="3"/>
        <v>1</v>
      </c>
      <c r="T18" s="200">
        <v>10</v>
      </c>
      <c r="U18" s="44"/>
      <c r="V18" s="44"/>
      <c r="W18" s="44"/>
      <c r="X18" s="44"/>
      <c r="Y18" s="44"/>
      <c r="Z18" s="44"/>
      <c r="AA18" s="205">
        <f t="shared" si="4"/>
        <v>15</v>
      </c>
      <c r="AB18" s="173">
        <f t="shared" si="5"/>
        <v>10</v>
      </c>
      <c r="AC18" s="62">
        <f t="shared" si="6"/>
        <v>25</v>
      </c>
    </row>
    <row r="19" spans="1:29" ht="41.4" customHeight="1">
      <c r="A19" s="312"/>
      <c r="B19" s="306"/>
      <c r="C19" s="306"/>
      <c r="D19" s="95" t="s">
        <v>99</v>
      </c>
      <c r="E19" s="6" t="s">
        <v>5</v>
      </c>
      <c r="F19" s="6" t="s">
        <v>17</v>
      </c>
      <c r="G19" s="111" t="s">
        <v>34</v>
      </c>
      <c r="H19" s="181">
        <v>1</v>
      </c>
      <c r="I19" s="189">
        <v>15</v>
      </c>
      <c r="J19" s="37"/>
      <c r="K19" s="37"/>
      <c r="L19" s="37"/>
      <c r="M19" s="37"/>
      <c r="N19" s="37"/>
      <c r="O19" s="37"/>
      <c r="P19" s="180">
        <f t="shared" si="1"/>
        <v>10</v>
      </c>
      <c r="Q19" s="183">
        <f t="shared" si="2"/>
        <v>15</v>
      </c>
      <c r="R19" s="38">
        <f t="shared" si="7"/>
        <v>25</v>
      </c>
      <c r="S19" s="208">
        <f t="shared" si="3"/>
        <v>1</v>
      </c>
      <c r="T19" s="211">
        <v>10</v>
      </c>
      <c r="U19" s="42"/>
      <c r="V19" s="42"/>
      <c r="W19" s="42"/>
      <c r="X19" s="42"/>
      <c r="Y19" s="42"/>
      <c r="Z19" s="42"/>
      <c r="AA19" s="212">
        <f t="shared" si="4"/>
        <v>15</v>
      </c>
      <c r="AB19" s="183">
        <f t="shared" si="5"/>
        <v>10</v>
      </c>
      <c r="AC19" s="57">
        <f t="shared" si="6"/>
        <v>25</v>
      </c>
    </row>
    <row r="20" spans="1:29" ht="41.4" customHeight="1" thickBot="1">
      <c r="A20" s="318"/>
      <c r="B20" s="307"/>
      <c r="C20" s="307"/>
      <c r="D20" s="91" t="s">
        <v>100</v>
      </c>
      <c r="E20" s="19" t="s">
        <v>5</v>
      </c>
      <c r="F20" s="19" t="s">
        <v>17</v>
      </c>
      <c r="G20" s="113" t="s">
        <v>34</v>
      </c>
      <c r="H20" s="182">
        <v>1</v>
      </c>
      <c r="I20" s="192">
        <v>15</v>
      </c>
      <c r="J20" s="92"/>
      <c r="K20" s="92"/>
      <c r="L20" s="92"/>
      <c r="M20" s="92"/>
      <c r="N20" s="92"/>
      <c r="O20" s="92"/>
      <c r="P20" s="187">
        <f t="shared" si="1"/>
        <v>10</v>
      </c>
      <c r="Q20" s="184">
        <f t="shared" si="2"/>
        <v>15</v>
      </c>
      <c r="R20" s="59">
        <f t="shared" si="7"/>
        <v>25</v>
      </c>
      <c r="S20" s="209">
        <f t="shared" si="3"/>
        <v>1</v>
      </c>
      <c r="T20" s="216">
        <v>10</v>
      </c>
      <c r="U20" s="45"/>
      <c r="V20" s="45"/>
      <c r="W20" s="45"/>
      <c r="X20" s="45"/>
      <c r="Y20" s="45"/>
      <c r="Z20" s="45"/>
      <c r="AA20" s="217">
        <f t="shared" si="4"/>
        <v>15</v>
      </c>
      <c r="AB20" s="184">
        <f t="shared" si="5"/>
        <v>10</v>
      </c>
      <c r="AC20" s="60">
        <f t="shared" si="6"/>
        <v>25</v>
      </c>
    </row>
    <row r="21" spans="1:29" ht="41.4" customHeight="1">
      <c r="A21" s="319" t="s">
        <v>70</v>
      </c>
      <c r="B21" s="320" t="s">
        <v>89</v>
      </c>
      <c r="C21" s="320" t="s">
        <v>166</v>
      </c>
      <c r="D21" s="87" t="s">
        <v>82</v>
      </c>
      <c r="E21" s="93" t="s">
        <v>17</v>
      </c>
      <c r="F21" s="18" t="s">
        <v>17</v>
      </c>
      <c r="G21" s="114" t="s">
        <v>34</v>
      </c>
      <c r="H21" s="190">
        <v>2</v>
      </c>
      <c r="I21" s="294">
        <v>35</v>
      </c>
      <c r="J21" s="295"/>
      <c r="K21" s="94"/>
      <c r="L21" s="94"/>
      <c r="M21" s="94"/>
      <c r="N21" s="94"/>
      <c r="O21" s="94"/>
      <c r="P21" s="176">
        <f t="shared" si="1"/>
        <v>15</v>
      </c>
      <c r="Q21" s="191">
        <f t="shared" si="2"/>
        <v>35</v>
      </c>
      <c r="R21" s="39">
        <f t="shared" si="7"/>
        <v>50</v>
      </c>
      <c r="S21" s="214">
        <f t="shared" si="3"/>
        <v>2</v>
      </c>
      <c r="T21" s="200">
        <v>15</v>
      </c>
      <c r="U21" s="44"/>
      <c r="V21" s="44"/>
      <c r="W21" s="44"/>
      <c r="X21" s="44"/>
      <c r="Y21" s="44"/>
      <c r="Z21" s="44"/>
      <c r="AA21" s="205">
        <f t="shared" si="4"/>
        <v>35</v>
      </c>
      <c r="AB21" s="191">
        <f t="shared" si="5"/>
        <v>15</v>
      </c>
      <c r="AC21" s="56">
        <f t="shared" si="6"/>
        <v>50</v>
      </c>
    </row>
    <row r="22" spans="1:29" ht="41.4" customHeight="1">
      <c r="A22" s="312"/>
      <c r="B22" s="306"/>
      <c r="C22" s="306"/>
      <c r="D22" s="77" t="s">
        <v>134</v>
      </c>
      <c r="E22" s="6" t="s">
        <v>5</v>
      </c>
      <c r="F22" s="6" t="s">
        <v>17</v>
      </c>
      <c r="G22" s="111" t="s">
        <v>35</v>
      </c>
      <c r="H22" s="181">
        <v>2</v>
      </c>
      <c r="I22" s="296"/>
      <c r="J22" s="297">
        <v>35</v>
      </c>
      <c r="K22" s="37"/>
      <c r="L22" s="37"/>
      <c r="M22" s="37"/>
      <c r="N22" s="37"/>
      <c r="O22" s="37"/>
      <c r="P22" s="180">
        <f t="shared" si="1"/>
        <v>15</v>
      </c>
      <c r="Q22" s="183">
        <f t="shared" si="2"/>
        <v>35</v>
      </c>
      <c r="R22" s="38">
        <f t="shared" si="7"/>
        <v>50</v>
      </c>
      <c r="S22" s="208">
        <f t="shared" si="3"/>
        <v>2</v>
      </c>
      <c r="T22" s="194"/>
      <c r="U22" s="46">
        <v>20</v>
      </c>
      <c r="V22" s="42"/>
      <c r="W22" s="42"/>
      <c r="X22" s="42"/>
      <c r="Y22" s="42"/>
      <c r="Z22" s="42"/>
      <c r="AA22" s="212">
        <f t="shared" si="4"/>
        <v>30</v>
      </c>
      <c r="AB22" s="183">
        <f t="shared" si="5"/>
        <v>20</v>
      </c>
      <c r="AC22" s="57">
        <f t="shared" si="6"/>
        <v>50</v>
      </c>
    </row>
    <row r="23" spans="1:29" ht="41.4" customHeight="1" thickBot="1">
      <c r="A23" s="313"/>
      <c r="B23" s="317"/>
      <c r="C23" s="317"/>
      <c r="D23" s="163" t="s">
        <v>109</v>
      </c>
      <c r="E23" s="89" t="s">
        <v>5</v>
      </c>
      <c r="F23" s="65" t="s">
        <v>17</v>
      </c>
      <c r="G23" s="115" t="s">
        <v>35</v>
      </c>
      <c r="H23" s="172">
        <v>2</v>
      </c>
      <c r="I23" s="177"/>
      <c r="J23" s="7"/>
      <c r="K23" s="47">
        <v>30</v>
      </c>
      <c r="L23" s="7"/>
      <c r="M23" s="7"/>
      <c r="N23" s="7"/>
      <c r="O23" s="7"/>
      <c r="P23" s="178">
        <f t="shared" si="1"/>
        <v>20</v>
      </c>
      <c r="Q23" s="174">
        <f>SUM(I23:O23)</f>
        <v>30</v>
      </c>
      <c r="R23" s="40">
        <f>SUM(I23:P23)</f>
        <v>50</v>
      </c>
      <c r="S23" s="215">
        <f>H23</f>
        <v>2</v>
      </c>
      <c r="T23" s="201"/>
      <c r="U23" s="45"/>
      <c r="V23" s="45">
        <v>15</v>
      </c>
      <c r="W23" s="45"/>
      <c r="X23" s="45"/>
      <c r="Y23" s="45"/>
      <c r="Z23" s="45"/>
      <c r="AA23" s="217">
        <f t="shared" si="4"/>
        <v>35</v>
      </c>
      <c r="AB23" s="174">
        <f>SUM(T23:Z23)</f>
        <v>15</v>
      </c>
      <c r="AC23" s="58">
        <f>SUM(T23:AA23)</f>
        <v>50</v>
      </c>
    </row>
    <row r="24" spans="1:29" ht="41.4" customHeight="1">
      <c r="A24" s="311" t="s">
        <v>32</v>
      </c>
      <c r="B24" s="321" t="s">
        <v>113</v>
      </c>
      <c r="C24" s="305" t="s">
        <v>167</v>
      </c>
      <c r="D24" s="101" t="s">
        <v>61</v>
      </c>
      <c r="E24" s="241" t="s">
        <v>5</v>
      </c>
      <c r="F24" s="12" t="s">
        <v>17</v>
      </c>
      <c r="G24" s="107" t="s">
        <v>34</v>
      </c>
      <c r="H24" s="125">
        <v>1</v>
      </c>
      <c r="I24" s="120">
        <v>15</v>
      </c>
      <c r="J24" s="12"/>
      <c r="K24" s="12"/>
      <c r="L24" s="12"/>
      <c r="M24" s="12"/>
      <c r="N24" s="12"/>
      <c r="O24" s="12"/>
      <c r="P24" s="110">
        <f>H24*25-Q24</f>
        <v>10</v>
      </c>
      <c r="Q24" s="133">
        <f>SUM(I24:O24)</f>
        <v>15</v>
      </c>
      <c r="R24" s="61">
        <f>SUM(I24:P24)</f>
        <v>25</v>
      </c>
      <c r="S24" s="218">
        <f>H24</f>
        <v>1</v>
      </c>
      <c r="T24" s="175">
        <v>10</v>
      </c>
      <c r="U24" s="18"/>
      <c r="V24" s="18"/>
      <c r="W24" s="18"/>
      <c r="X24" s="18"/>
      <c r="Y24" s="18"/>
      <c r="Z24" s="18"/>
      <c r="AA24" s="205">
        <f t="shared" si="4"/>
        <v>15</v>
      </c>
      <c r="AB24" s="173">
        <f>SUM(T24:Z24)</f>
        <v>10</v>
      </c>
      <c r="AC24" s="62">
        <f>SUM(T24:AA24)</f>
        <v>25</v>
      </c>
    </row>
    <row r="25" spans="1:29" ht="41.4" customHeight="1">
      <c r="A25" s="312"/>
      <c r="B25" s="322"/>
      <c r="C25" s="306"/>
      <c r="D25" s="98" t="s">
        <v>62</v>
      </c>
      <c r="E25" s="6" t="s">
        <v>5</v>
      </c>
      <c r="F25" s="6" t="s">
        <v>17</v>
      </c>
      <c r="G25" s="108" t="s">
        <v>35</v>
      </c>
      <c r="H25" s="123">
        <v>1</v>
      </c>
      <c r="I25" s="118"/>
      <c r="J25" s="6"/>
      <c r="K25" s="6"/>
      <c r="L25" s="6"/>
      <c r="M25" s="6">
        <v>20</v>
      </c>
      <c r="N25" s="6"/>
      <c r="O25" s="6"/>
      <c r="P25" s="111">
        <f>H25*25-Q25</f>
        <v>5</v>
      </c>
      <c r="Q25" s="135">
        <f>SUM(I25:O25)</f>
        <v>20</v>
      </c>
      <c r="R25" s="38">
        <f>SUM(I25:P25)</f>
        <v>25</v>
      </c>
      <c r="S25" s="219">
        <f>H25</f>
        <v>1</v>
      </c>
      <c r="T25" s="179"/>
      <c r="U25" s="6"/>
      <c r="V25" s="6"/>
      <c r="W25" s="6"/>
      <c r="X25" s="6">
        <v>15</v>
      </c>
      <c r="Y25" s="6"/>
      <c r="Z25" s="6"/>
      <c r="AA25" s="212">
        <f t="shared" si="4"/>
        <v>10</v>
      </c>
      <c r="AB25" s="183">
        <f>SUM(T25:Z25)</f>
        <v>15</v>
      </c>
      <c r="AC25" s="57">
        <f>SUM(T25:AA25)</f>
        <v>25</v>
      </c>
    </row>
    <row r="26" spans="1:29" ht="41.4" customHeight="1">
      <c r="A26" s="312"/>
      <c r="B26" s="322"/>
      <c r="C26" s="306"/>
      <c r="D26" s="79" t="s">
        <v>63</v>
      </c>
      <c r="E26" s="6" t="s">
        <v>5</v>
      </c>
      <c r="F26" s="6" t="s">
        <v>4</v>
      </c>
      <c r="G26" s="108" t="s">
        <v>35</v>
      </c>
      <c r="H26" s="123">
        <v>1</v>
      </c>
      <c r="I26" s="118"/>
      <c r="J26" s="6">
        <v>20</v>
      </c>
      <c r="K26" s="6"/>
      <c r="L26" s="6"/>
      <c r="M26" s="6"/>
      <c r="N26" s="6"/>
      <c r="O26" s="6"/>
      <c r="P26" s="111">
        <f>H26*25-Q26</f>
        <v>5</v>
      </c>
      <c r="Q26" s="135">
        <f>SUM(I26:O26)</f>
        <v>20</v>
      </c>
      <c r="R26" s="38">
        <f>SUM(I26:P26)</f>
        <v>25</v>
      </c>
      <c r="S26" s="219">
        <f>H26</f>
        <v>1</v>
      </c>
      <c r="T26" s="179"/>
      <c r="U26" s="6">
        <v>10</v>
      </c>
      <c r="V26" s="6"/>
      <c r="W26" s="6"/>
      <c r="X26" s="6"/>
      <c r="Y26" s="6"/>
      <c r="Z26" s="6"/>
      <c r="AA26" s="212">
        <f t="shared" si="4"/>
        <v>15</v>
      </c>
      <c r="AB26" s="183">
        <f>SUM(T26:Z26)</f>
        <v>10</v>
      </c>
      <c r="AC26" s="57">
        <f>SUM(T26:AA26)</f>
        <v>25</v>
      </c>
    </row>
    <row r="27" spans="1:29" ht="41.4" customHeight="1" thickBot="1">
      <c r="A27" s="313"/>
      <c r="B27" s="323"/>
      <c r="C27" s="317"/>
      <c r="D27" s="96" t="s">
        <v>64</v>
      </c>
      <c r="E27" s="7" t="s">
        <v>5</v>
      </c>
      <c r="F27" s="7" t="s">
        <v>17</v>
      </c>
      <c r="G27" s="109" t="s">
        <v>35</v>
      </c>
      <c r="H27" s="124">
        <v>1</v>
      </c>
      <c r="I27" s="119"/>
      <c r="J27" s="7">
        <v>20</v>
      </c>
      <c r="K27" s="7"/>
      <c r="L27" s="7"/>
      <c r="M27" s="7"/>
      <c r="N27" s="7"/>
      <c r="O27" s="7"/>
      <c r="P27" s="112">
        <f>H27*25-Q27</f>
        <v>5</v>
      </c>
      <c r="Q27" s="137">
        <f>SUM(I27:O27)</f>
        <v>20</v>
      </c>
      <c r="R27" s="40">
        <f>SUM(I27:P27)</f>
        <v>25</v>
      </c>
      <c r="S27" s="220">
        <f>H27</f>
        <v>1</v>
      </c>
      <c r="T27" s="177"/>
      <c r="U27" s="7">
        <v>20</v>
      </c>
      <c r="V27" s="7"/>
      <c r="W27" s="7"/>
      <c r="X27" s="7"/>
      <c r="Y27" s="7"/>
      <c r="Z27" s="7"/>
      <c r="AA27" s="213">
        <f t="shared" si="4"/>
        <v>5</v>
      </c>
      <c r="AB27" s="174">
        <f>SUM(T27:Z27)</f>
        <v>20</v>
      </c>
      <c r="AC27" s="58">
        <f>SUM(T27:AA27)</f>
        <v>25</v>
      </c>
    </row>
    <row r="28" spans="1:29" ht="51.75" customHeight="1" thickBot="1">
      <c r="A28" s="50" t="s">
        <v>71</v>
      </c>
      <c r="B28" s="51" t="s">
        <v>41</v>
      </c>
      <c r="C28" s="52" t="s">
        <v>168</v>
      </c>
      <c r="D28" s="51" t="s">
        <v>51</v>
      </c>
      <c r="E28" s="13" t="s">
        <v>5</v>
      </c>
      <c r="F28" s="13" t="s">
        <v>4</v>
      </c>
      <c r="G28" s="116" t="s">
        <v>35</v>
      </c>
      <c r="H28" s="34">
        <v>1</v>
      </c>
      <c r="I28" s="121"/>
      <c r="J28" s="13">
        <v>15</v>
      </c>
      <c r="K28" s="13"/>
      <c r="L28" s="13"/>
      <c r="M28" s="13"/>
      <c r="N28" s="13"/>
      <c r="O28" s="13"/>
      <c r="P28" s="116">
        <f t="shared" si="1"/>
        <v>10</v>
      </c>
      <c r="Q28" s="141">
        <f t="shared" si="2"/>
        <v>15</v>
      </c>
      <c r="R28" s="14">
        <f t="shared" si="7"/>
        <v>25</v>
      </c>
      <c r="S28" s="142">
        <f t="shared" si="3"/>
        <v>1</v>
      </c>
      <c r="T28" s="121"/>
      <c r="U28" s="13">
        <v>10</v>
      </c>
      <c r="V28" s="13"/>
      <c r="W28" s="13"/>
      <c r="X28" s="13"/>
      <c r="Y28" s="13"/>
      <c r="Z28" s="13"/>
      <c r="AA28" s="207">
        <f t="shared" si="4"/>
        <v>15</v>
      </c>
      <c r="AB28" s="141">
        <f t="shared" si="5"/>
        <v>10</v>
      </c>
      <c r="AC28" s="64">
        <f t="shared" si="6"/>
        <v>25</v>
      </c>
    </row>
    <row r="29" spans="1:29" ht="66.75" customHeight="1" thickBot="1">
      <c r="A29" s="50" t="s">
        <v>72</v>
      </c>
      <c r="B29" s="51" t="s">
        <v>68</v>
      </c>
      <c r="C29" s="51" t="s">
        <v>169</v>
      </c>
      <c r="D29" s="97" t="s">
        <v>67</v>
      </c>
      <c r="E29" s="13" t="s">
        <v>5</v>
      </c>
      <c r="F29" s="68" t="s">
        <v>17</v>
      </c>
      <c r="G29" s="117" t="s">
        <v>34</v>
      </c>
      <c r="H29" s="159">
        <v>1</v>
      </c>
      <c r="I29" s="146">
        <v>15</v>
      </c>
      <c r="J29" s="72"/>
      <c r="K29" s="72"/>
      <c r="L29" s="72"/>
      <c r="M29" s="72"/>
      <c r="N29" s="72"/>
      <c r="O29" s="72"/>
      <c r="P29" s="145">
        <f t="shared" si="1"/>
        <v>10</v>
      </c>
      <c r="Q29" s="165">
        <f t="shared" si="2"/>
        <v>15</v>
      </c>
      <c r="R29" s="74">
        <f t="shared" si="7"/>
        <v>25</v>
      </c>
      <c r="S29" s="169">
        <f t="shared" si="3"/>
        <v>1</v>
      </c>
      <c r="T29" s="146">
        <v>10</v>
      </c>
      <c r="U29" s="72"/>
      <c r="V29" s="72"/>
      <c r="W29" s="72"/>
      <c r="X29" s="72"/>
      <c r="Y29" s="72"/>
      <c r="Z29" s="72"/>
      <c r="AA29" s="207">
        <f t="shared" si="4"/>
        <v>15</v>
      </c>
      <c r="AB29" s="165">
        <f t="shared" si="5"/>
        <v>10</v>
      </c>
      <c r="AC29" s="75">
        <f t="shared" si="6"/>
        <v>25</v>
      </c>
    </row>
    <row r="30" spans="1:29" ht="41.25" customHeight="1" thickBot="1">
      <c r="A30" s="308" t="s">
        <v>18</v>
      </c>
      <c r="B30" s="309"/>
      <c r="C30" s="309"/>
      <c r="D30" s="309"/>
      <c r="E30" s="309"/>
      <c r="F30" s="309"/>
      <c r="G30" s="310"/>
      <c r="H30" s="10">
        <f>SUM(H31:H47)</f>
        <v>29</v>
      </c>
      <c r="I30" s="168">
        <f t="shared" ref="I30:AA30" si="13">SUM(I31:I47)</f>
        <v>155</v>
      </c>
      <c r="J30" s="63">
        <f t="shared" si="13"/>
        <v>80</v>
      </c>
      <c r="K30" s="63">
        <f t="shared" si="13"/>
        <v>30</v>
      </c>
      <c r="L30" s="63">
        <f t="shared" si="13"/>
        <v>75</v>
      </c>
      <c r="M30" s="63">
        <f t="shared" si="13"/>
        <v>35</v>
      </c>
      <c r="N30" s="63">
        <f t="shared" si="13"/>
        <v>30</v>
      </c>
      <c r="O30" s="63">
        <f t="shared" si="13"/>
        <v>0</v>
      </c>
      <c r="P30" s="167">
        <f t="shared" si="13"/>
        <v>320</v>
      </c>
      <c r="Q30" s="131">
        <f t="shared" si="13"/>
        <v>405</v>
      </c>
      <c r="R30" s="63">
        <f t="shared" si="13"/>
        <v>725</v>
      </c>
      <c r="S30" s="132">
        <f>SUM(S31:S47)</f>
        <v>29</v>
      </c>
      <c r="T30" s="168">
        <f>SUM(T31:T47)</f>
        <v>75</v>
      </c>
      <c r="U30" s="63">
        <f t="shared" si="13"/>
        <v>45</v>
      </c>
      <c r="V30" s="63">
        <f t="shared" si="13"/>
        <v>30</v>
      </c>
      <c r="W30" s="63">
        <f t="shared" si="13"/>
        <v>40</v>
      </c>
      <c r="X30" s="63">
        <f t="shared" si="13"/>
        <v>20</v>
      </c>
      <c r="Y30" s="63">
        <f t="shared" si="13"/>
        <v>30</v>
      </c>
      <c r="Z30" s="63">
        <f t="shared" si="13"/>
        <v>0</v>
      </c>
      <c r="AA30" s="167">
        <f t="shared" si="13"/>
        <v>485</v>
      </c>
      <c r="AB30" s="131">
        <f>SUM(AB31:AB47)</f>
        <v>240</v>
      </c>
      <c r="AC30" s="132">
        <f>SUM(AC31:AC47
)</f>
        <v>725</v>
      </c>
    </row>
    <row r="31" spans="1:29" ht="36" customHeight="1" thickBot="1">
      <c r="A31" s="53" t="s">
        <v>73</v>
      </c>
      <c r="B31" s="54" t="s">
        <v>53</v>
      </c>
      <c r="C31" s="55" t="s">
        <v>40</v>
      </c>
      <c r="D31" s="54" t="s">
        <v>57</v>
      </c>
      <c r="E31" s="54" t="s">
        <v>5</v>
      </c>
      <c r="F31" s="54" t="s">
        <v>17</v>
      </c>
      <c r="G31" s="148" t="s">
        <v>111</v>
      </c>
      <c r="H31" s="158">
        <v>2</v>
      </c>
      <c r="I31" s="193"/>
      <c r="J31" s="70"/>
      <c r="K31" s="70">
        <v>30</v>
      </c>
      <c r="L31" s="70"/>
      <c r="M31" s="70"/>
      <c r="N31" s="70"/>
      <c r="O31" s="70"/>
      <c r="P31" s="145">
        <f t="shared" ref="P31:P53" si="14">H31*25-Q31</f>
        <v>20</v>
      </c>
      <c r="Q31" s="141">
        <f t="shared" ref="Q31:Q53" si="15">SUM(I31:O31)</f>
        <v>30</v>
      </c>
      <c r="R31" s="14">
        <f t="shared" ref="R31:R53" si="16">SUM(I31:P31)</f>
        <v>50</v>
      </c>
      <c r="S31" s="64">
        <f t="shared" ref="S31:S53" si="17">H31</f>
        <v>2</v>
      </c>
      <c r="T31" s="193"/>
      <c r="U31" s="70"/>
      <c r="V31" s="70">
        <v>30</v>
      </c>
      <c r="W31" s="70"/>
      <c r="X31" s="70"/>
      <c r="Y31" s="70"/>
      <c r="Z31" s="70"/>
      <c r="AA31" s="145">
        <f t="shared" ref="AA31:AA53" si="18">S31*25-AB31</f>
        <v>20</v>
      </c>
      <c r="AB31" s="141">
        <f t="shared" ref="AB31:AB53" si="19">SUM(T31:Z31)</f>
        <v>30</v>
      </c>
      <c r="AC31" s="64">
        <f t="shared" ref="AC31:AC53" si="20">SUM(T31:AA31)</f>
        <v>50</v>
      </c>
    </row>
    <row r="32" spans="1:29" ht="39" customHeight="1">
      <c r="A32" s="311" t="s">
        <v>42</v>
      </c>
      <c r="B32" s="314" t="s">
        <v>85</v>
      </c>
      <c r="C32" s="314" t="s">
        <v>170</v>
      </c>
      <c r="D32" s="76" t="s">
        <v>84</v>
      </c>
      <c r="E32" s="12" t="s">
        <v>5</v>
      </c>
      <c r="F32" s="12" t="s">
        <v>17</v>
      </c>
      <c r="G32" s="107" t="s">
        <v>34</v>
      </c>
      <c r="H32" s="171">
        <v>1</v>
      </c>
      <c r="I32" s="175">
        <v>15</v>
      </c>
      <c r="J32" s="44"/>
      <c r="K32" s="44"/>
      <c r="L32" s="44"/>
      <c r="M32" s="44"/>
      <c r="N32" s="44"/>
      <c r="O32" s="44"/>
      <c r="P32" s="176">
        <f t="shared" si="14"/>
        <v>10</v>
      </c>
      <c r="Q32" s="173">
        <f t="shared" si="15"/>
        <v>15</v>
      </c>
      <c r="R32" s="61">
        <f t="shared" si="16"/>
        <v>25</v>
      </c>
      <c r="S32" s="218">
        <f t="shared" si="17"/>
        <v>1</v>
      </c>
      <c r="T32" s="200">
        <v>10</v>
      </c>
      <c r="U32" s="44"/>
      <c r="V32" s="44"/>
      <c r="W32" s="44"/>
      <c r="X32" s="44"/>
      <c r="Y32" s="44"/>
      <c r="Z32" s="44"/>
      <c r="AA32" s="176">
        <f t="shared" si="18"/>
        <v>15</v>
      </c>
      <c r="AB32" s="173">
        <f t="shared" si="19"/>
        <v>10</v>
      </c>
      <c r="AC32" s="62">
        <f t="shared" si="20"/>
        <v>25</v>
      </c>
    </row>
    <row r="33" spans="1:29" ht="36" customHeight="1">
      <c r="A33" s="312"/>
      <c r="B33" s="315"/>
      <c r="C33" s="315"/>
      <c r="D33" s="77" t="s">
        <v>131</v>
      </c>
      <c r="E33" s="6" t="s">
        <v>5</v>
      </c>
      <c r="F33" s="6" t="s">
        <v>17</v>
      </c>
      <c r="G33" s="108" t="s">
        <v>35</v>
      </c>
      <c r="H33" s="181">
        <v>1</v>
      </c>
      <c r="I33" s="194"/>
      <c r="J33" s="42"/>
      <c r="K33" s="42"/>
      <c r="L33" s="42"/>
      <c r="M33" s="6">
        <v>15</v>
      </c>
      <c r="N33" s="42"/>
      <c r="O33" s="42"/>
      <c r="P33" s="180">
        <f t="shared" si="14"/>
        <v>10</v>
      </c>
      <c r="Q33" s="183">
        <f t="shared" si="15"/>
        <v>15</v>
      </c>
      <c r="R33" s="38">
        <f t="shared" si="16"/>
        <v>25</v>
      </c>
      <c r="S33" s="219">
        <f t="shared" si="17"/>
        <v>1</v>
      </c>
      <c r="T33" s="194"/>
      <c r="U33" s="42"/>
      <c r="V33" s="42"/>
      <c r="W33" s="42"/>
      <c r="X33" s="46">
        <v>10</v>
      </c>
      <c r="Y33" s="42"/>
      <c r="Z33" s="42"/>
      <c r="AA33" s="180">
        <f t="shared" si="18"/>
        <v>15</v>
      </c>
      <c r="AB33" s="183">
        <f t="shared" si="19"/>
        <v>10</v>
      </c>
      <c r="AC33" s="57">
        <f t="shared" si="20"/>
        <v>25</v>
      </c>
    </row>
    <row r="34" spans="1:29" ht="42.75" customHeight="1" thickBot="1">
      <c r="A34" s="313"/>
      <c r="B34" s="316"/>
      <c r="C34" s="316"/>
      <c r="D34" s="78" t="s">
        <v>115</v>
      </c>
      <c r="E34" s="7" t="s">
        <v>5</v>
      </c>
      <c r="F34" s="7" t="s">
        <v>17</v>
      </c>
      <c r="G34" s="112" t="s">
        <v>34</v>
      </c>
      <c r="H34" s="172">
        <v>1</v>
      </c>
      <c r="I34" s="177">
        <v>15</v>
      </c>
      <c r="J34" s="7"/>
      <c r="K34" s="7"/>
      <c r="L34" s="7"/>
      <c r="M34" s="7"/>
      <c r="N34" s="7"/>
      <c r="O34" s="7"/>
      <c r="P34" s="178">
        <f t="shared" si="14"/>
        <v>10</v>
      </c>
      <c r="Q34" s="174">
        <f t="shared" si="15"/>
        <v>15</v>
      </c>
      <c r="R34" s="40">
        <f t="shared" si="16"/>
        <v>25</v>
      </c>
      <c r="S34" s="220">
        <f t="shared" si="17"/>
        <v>1</v>
      </c>
      <c r="T34" s="204">
        <v>10</v>
      </c>
      <c r="U34" s="43"/>
      <c r="V34" s="43"/>
      <c r="W34" s="43"/>
      <c r="X34" s="43"/>
      <c r="Y34" s="43"/>
      <c r="Z34" s="43"/>
      <c r="AA34" s="178">
        <f t="shared" si="18"/>
        <v>15</v>
      </c>
      <c r="AB34" s="174">
        <f t="shared" si="19"/>
        <v>10</v>
      </c>
      <c r="AC34" s="58">
        <f t="shared" si="20"/>
        <v>25</v>
      </c>
    </row>
    <row r="35" spans="1:29" ht="39.6" customHeight="1">
      <c r="A35" s="311" t="s">
        <v>49</v>
      </c>
      <c r="B35" s="314" t="s">
        <v>87</v>
      </c>
      <c r="C35" s="314" t="s">
        <v>171</v>
      </c>
      <c r="D35" s="66" t="s">
        <v>83</v>
      </c>
      <c r="E35" s="67" t="s">
        <v>17</v>
      </c>
      <c r="F35" s="12" t="s">
        <v>17</v>
      </c>
      <c r="G35" s="107" t="s">
        <v>34</v>
      </c>
      <c r="H35" s="125">
        <v>2</v>
      </c>
      <c r="I35" s="292">
        <v>35</v>
      </c>
      <c r="J35" s="241"/>
      <c r="K35" s="241"/>
      <c r="L35" s="241"/>
      <c r="M35" s="241"/>
      <c r="N35" s="12"/>
      <c r="O35" s="12"/>
      <c r="P35" s="110">
        <f t="shared" si="14"/>
        <v>15</v>
      </c>
      <c r="Q35" s="133">
        <f t="shared" si="15"/>
        <v>35</v>
      </c>
      <c r="R35" s="61">
        <f t="shared" si="16"/>
        <v>50</v>
      </c>
      <c r="S35" s="62">
        <f t="shared" si="17"/>
        <v>2</v>
      </c>
      <c r="T35" s="120">
        <v>15</v>
      </c>
      <c r="U35" s="12"/>
      <c r="V35" s="12"/>
      <c r="W35" s="12"/>
      <c r="X35" s="12"/>
      <c r="Y35" s="12"/>
      <c r="Z35" s="12"/>
      <c r="AA35" s="110">
        <f t="shared" si="18"/>
        <v>35</v>
      </c>
      <c r="AB35" s="133">
        <f t="shared" si="19"/>
        <v>15</v>
      </c>
      <c r="AC35" s="62">
        <f t="shared" si="20"/>
        <v>50</v>
      </c>
    </row>
    <row r="36" spans="1:29" ht="36" customHeight="1">
      <c r="A36" s="312"/>
      <c r="B36" s="315"/>
      <c r="C36" s="315"/>
      <c r="D36" s="21" t="s">
        <v>116</v>
      </c>
      <c r="E36" s="6" t="s">
        <v>5</v>
      </c>
      <c r="F36" s="6" t="s">
        <v>17</v>
      </c>
      <c r="G36" s="108" t="s">
        <v>35</v>
      </c>
      <c r="H36" s="123">
        <v>2</v>
      </c>
      <c r="I36" s="293"/>
      <c r="J36" s="247"/>
      <c r="K36" s="247"/>
      <c r="L36" s="247">
        <v>35</v>
      </c>
      <c r="M36" s="247"/>
      <c r="N36" s="6"/>
      <c r="O36" s="6"/>
      <c r="P36" s="111">
        <f t="shared" si="14"/>
        <v>15</v>
      </c>
      <c r="Q36" s="135">
        <f t="shared" si="15"/>
        <v>35</v>
      </c>
      <c r="R36" s="38">
        <f t="shared" si="16"/>
        <v>50</v>
      </c>
      <c r="S36" s="57">
        <f t="shared" si="17"/>
        <v>2</v>
      </c>
      <c r="T36" s="118"/>
      <c r="U36" s="6"/>
      <c r="V36" s="6"/>
      <c r="W36" s="6">
        <v>15</v>
      </c>
      <c r="X36" s="6"/>
      <c r="Y36" s="6"/>
      <c r="Z36" s="6"/>
      <c r="AA36" s="111">
        <f t="shared" si="18"/>
        <v>35</v>
      </c>
      <c r="AB36" s="135">
        <f t="shared" si="19"/>
        <v>15</v>
      </c>
      <c r="AC36" s="57">
        <f t="shared" si="20"/>
        <v>50</v>
      </c>
    </row>
    <row r="37" spans="1:29" ht="36" customHeight="1">
      <c r="A37" s="312"/>
      <c r="B37" s="315"/>
      <c r="C37" s="315"/>
      <c r="D37" s="77" t="s">
        <v>124</v>
      </c>
      <c r="E37" s="20" t="s">
        <v>17</v>
      </c>
      <c r="F37" s="6" t="s">
        <v>17</v>
      </c>
      <c r="G37" s="108" t="s">
        <v>34</v>
      </c>
      <c r="H37" s="123">
        <v>1</v>
      </c>
      <c r="I37" s="118">
        <v>20</v>
      </c>
      <c r="J37" s="6"/>
      <c r="K37" s="6"/>
      <c r="L37" s="6"/>
      <c r="M37" s="6"/>
      <c r="N37" s="6"/>
      <c r="O37" s="6"/>
      <c r="P37" s="111">
        <f t="shared" si="14"/>
        <v>5</v>
      </c>
      <c r="Q37" s="135">
        <f t="shared" si="15"/>
        <v>20</v>
      </c>
      <c r="R37" s="38">
        <f t="shared" si="16"/>
        <v>25</v>
      </c>
      <c r="S37" s="57">
        <f t="shared" si="17"/>
        <v>1</v>
      </c>
      <c r="T37" s="118">
        <v>10</v>
      </c>
      <c r="U37" s="6"/>
      <c r="V37" s="6"/>
      <c r="W37" s="6"/>
      <c r="X37" s="6"/>
      <c r="Y37" s="6"/>
      <c r="Z37" s="6"/>
      <c r="AA37" s="111">
        <f t="shared" si="18"/>
        <v>15</v>
      </c>
      <c r="AB37" s="135">
        <f t="shared" si="19"/>
        <v>10</v>
      </c>
      <c r="AC37" s="57">
        <f t="shared" si="20"/>
        <v>25</v>
      </c>
    </row>
    <row r="38" spans="1:29" ht="36" customHeight="1" thickBot="1">
      <c r="A38" s="313"/>
      <c r="B38" s="316"/>
      <c r="C38" s="316"/>
      <c r="D38" s="78" t="s">
        <v>125</v>
      </c>
      <c r="E38" s="7" t="s">
        <v>5</v>
      </c>
      <c r="F38" s="7" t="s">
        <v>17</v>
      </c>
      <c r="G38" s="109" t="s">
        <v>35</v>
      </c>
      <c r="H38" s="124">
        <v>1</v>
      </c>
      <c r="I38" s="164"/>
      <c r="J38" s="19"/>
      <c r="K38" s="19"/>
      <c r="L38" s="19">
        <v>20</v>
      </c>
      <c r="M38" s="19"/>
      <c r="N38" s="19"/>
      <c r="O38" s="19"/>
      <c r="P38" s="113">
        <f t="shared" si="14"/>
        <v>5</v>
      </c>
      <c r="Q38" s="137">
        <f t="shared" si="15"/>
        <v>20</v>
      </c>
      <c r="R38" s="40">
        <f t="shared" si="16"/>
        <v>25</v>
      </c>
      <c r="S38" s="58">
        <f t="shared" si="17"/>
        <v>1</v>
      </c>
      <c r="T38" s="164"/>
      <c r="U38" s="19"/>
      <c r="V38" s="19"/>
      <c r="W38" s="19">
        <v>10</v>
      </c>
      <c r="X38" s="19"/>
      <c r="Y38" s="19"/>
      <c r="Z38" s="19"/>
      <c r="AA38" s="113">
        <f t="shared" si="18"/>
        <v>15</v>
      </c>
      <c r="AB38" s="137">
        <f t="shared" si="19"/>
        <v>10</v>
      </c>
      <c r="AC38" s="58">
        <f t="shared" si="20"/>
        <v>25</v>
      </c>
    </row>
    <row r="39" spans="1:29" ht="43.35" customHeight="1">
      <c r="A39" s="351" t="s">
        <v>126</v>
      </c>
      <c r="B39" s="353" t="s">
        <v>123</v>
      </c>
      <c r="C39" s="355" t="s">
        <v>172</v>
      </c>
      <c r="D39" s="291" t="s">
        <v>60</v>
      </c>
      <c r="E39" s="86" t="s">
        <v>5</v>
      </c>
      <c r="F39" s="88" t="s">
        <v>4</v>
      </c>
      <c r="G39" s="149" t="s">
        <v>35</v>
      </c>
      <c r="H39" s="190">
        <v>1</v>
      </c>
      <c r="I39" s="196"/>
      <c r="J39" s="44"/>
      <c r="K39" s="44"/>
      <c r="L39" s="18">
        <v>20</v>
      </c>
      <c r="M39" s="44"/>
      <c r="N39" s="44"/>
      <c r="O39" s="44"/>
      <c r="P39" s="176">
        <f t="shared" si="14"/>
        <v>5</v>
      </c>
      <c r="Q39" s="191">
        <f>SUM(I39:O39)</f>
        <v>20</v>
      </c>
      <c r="R39" s="39">
        <f>SUM(I39:P39)</f>
        <v>25</v>
      </c>
      <c r="S39" s="221">
        <f>H39</f>
        <v>1</v>
      </c>
      <c r="T39" s="196"/>
      <c r="U39" s="44"/>
      <c r="V39" s="44"/>
      <c r="W39" s="49">
        <v>15</v>
      </c>
      <c r="X39" s="44"/>
      <c r="Y39" s="44"/>
      <c r="Z39" s="44"/>
      <c r="AA39" s="176">
        <f t="shared" si="18"/>
        <v>10</v>
      </c>
      <c r="AB39" s="191">
        <f>SUM(T39:Z39)</f>
        <v>15</v>
      </c>
      <c r="AC39" s="56">
        <f>SUM(T39:AA39)</f>
        <v>25</v>
      </c>
    </row>
    <row r="40" spans="1:29" ht="43.35" customHeight="1" thickBot="1">
      <c r="A40" s="352"/>
      <c r="B40" s="354"/>
      <c r="C40" s="356"/>
      <c r="D40" s="160" t="s">
        <v>132</v>
      </c>
      <c r="E40" s="89" t="s">
        <v>5</v>
      </c>
      <c r="F40" s="54" t="s">
        <v>4</v>
      </c>
      <c r="G40" s="115" t="s">
        <v>34</v>
      </c>
      <c r="H40" s="195">
        <v>1</v>
      </c>
      <c r="I40" s="177">
        <v>20</v>
      </c>
      <c r="J40" s="7"/>
      <c r="K40" s="47"/>
      <c r="L40" s="7"/>
      <c r="M40" s="7"/>
      <c r="N40" s="7"/>
      <c r="O40" s="7"/>
      <c r="P40" s="178">
        <f t="shared" si="14"/>
        <v>5</v>
      </c>
      <c r="Q40" s="174">
        <f>SUM(I40:O40)</f>
        <v>20</v>
      </c>
      <c r="R40" s="40">
        <f>SUM(I40:P40)</f>
        <v>25</v>
      </c>
      <c r="S40" s="222">
        <f>H40</f>
        <v>1</v>
      </c>
      <c r="T40" s="204">
        <v>10</v>
      </c>
      <c r="U40" s="43"/>
      <c r="V40" s="43"/>
      <c r="W40" s="43"/>
      <c r="X40" s="43"/>
      <c r="Y40" s="43"/>
      <c r="Z40" s="43"/>
      <c r="AA40" s="178">
        <f t="shared" si="18"/>
        <v>15</v>
      </c>
      <c r="AB40" s="174">
        <f>SUM(T40:Z40)</f>
        <v>10</v>
      </c>
      <c r="AC40" s="58">
        <f>SUM(T40:AA40)</f>
        <v>25</v>
      </c>
    </row>
    <row r="41" spans="1:29" ht="69.75" customHeight="1" thickBot="1">
      <c r="A41" s="50" t="s">
        <v>33</v>
      </c>
      <c r="B41" s="51" t="s">
        <v>43</v>
      </c>
      <c r="C41" s="52" t="s">
        <v>173</v>
      </c>
      <c r="D41" s="51" t="s">
        <v>159</v>
      </c>
      <c r="E41" s="13" t="s">
        <v>5</v>
      </c>
      <c r="F41" s="13" t="s">
        <v>4</v>
      </c>
      <c r="G41" s="150" t="s">
        <v>35</v>
      </c>
      <c r="H41" s="34">
        <v>1</v>
      </c>
      <c r="I41" s="121"/>
      <c r="J41" s="13"/>
      <c r="K41" s="13"/>
      <c r="L41" s="13"/>
      <c r="M41" s="13">
        <v>20</v>
      </c>
      <c r="N41" s="13"/>
      <c r="O41" s="13"/>
      <c r="P41" s="116">
        <f t="shared" si="14"/>
        <v>5</v>
      </c>
      <c r="Q41" s="141">
        <f t="shared" si="15"/>
        <v>20</v>
      </c>
      <c r="R41" s="14">
        <f t="shared" si="16"/>
        <v>25</v>
      </c>
      <c r="S41" s="64">
        <f t="shared" si="17"/>
        <v>1</v>
      </c>
      <c r="T41" s="121"/>
      <c r="U41" s="13"/>
      <c r="V41" s="13"/>
      <c r="W41" s="13"/>
      <c r="X41" s="13">
        <v>10</v>
      </c>
      <c r="Y41" s="13"/>
      <c r="Z41" s="13"/>
      <c r="AA41" s="116">
        <f t="shared" si="18"/>
        <v>15</v>
      </c>
      <c r="AB41" s="141">
        <f t="shared" si="19"/>
        <v>10</v>
      </c>
      <c r="AC41" s="64">
        <f t="shared" si="20"/>
        <v>25</v>
      </c>
    </row>
    <row r="42" spans="1:29" ht="95.1" customHeight="1" thickBot="1">
      <c r="A42" s="50" t="s">
        <v>90</v>
      </c>
      <c r="B42" s="51" t="s">
        <v>54</v>
      </c>
      <c r="C42" s="52" t="s">
        <v>174</v>
      </c>
      <c r="D42" s="51" t="s">
        <v>133</v>
      </c>
      <c r="E42" s="13" t="s">
        <v>5</v>
      </c>
      <c r="F42" s="13" t="s">
        <v>17</v>
      </c>
      <c r="G42" s="150" t="s">
        <v>110</v>
      </c>
      <c r="H42" s="34">
        <v>5</v>
      </c>
      <c r="I42" s="121"/>
      <c r="J42" s="13"/>
      <c r="K42" s="13"/>
      <c r="L42" s="13"/>
      <c r="M42" s="13"/>
      <c r="N42" s="13">
        <v>30</v>
      </c>
      <c r="O42" s="13"/>
      <c r="P42" s="116">
        <f t="shared" si="14"/>
        <v>95</v>
      </c>
      <c r="Q42" s="141">
        <f t="shared" si="15"/>
        <v>30</v>
      </c>
      <c r="R42" s="14">
        <f t="shared" si="16"/>
        <v>125</v>
      </c>
      <c r="S42" s="64">
        <f t="shared" si="17"/>
        <v>5</v>
      </c>
      <c r="T42" s="121"/>
      <c r="U42" s="13"/>
      <c r="V42" s="13"/>
      <c r="W42" s="13"/>
      <c r="X42" s="13"/>
      <c r="Y42" s="13">
        <v>30</v>
      </c>
      <c r="Z42" s="13"/>
      <c r="AA42" s="116">
        <f t="shared" si="18"/>
        <v>95</v>
      </c>
      <c r="AB42" s="141">
        <f t="shared" si="19"/>
        <v>30</v>
      </c>
      <c r="AC42" s="64">
        <f t="shared" si="20"/>
        <v>125</v>
      </c>
    </row>
    <row r="43" spans="1:29" ht="44.25" customHeight="1">
      <c r="A43" s="346" t="s">
        <v>91</v>
      </c>
      <c r="B43" s="326" t="s">
        <v>147</v>
      </c>
      <c r="C43" s="326" t="s">
        <v>148</v>
      </c>
      <c r="D43" s="283" t="s">
        <v>138</v>
      </c>
      <c r="E43" s="102" t="s">
        <v>5</v>
      </c>
      <c r="F43" s="26" t="s">
        <v>17</v>
      </c>
      <c r="G43" s="151" t="s">
        <v>38</v>
      </c>
      <c r="H43" s="127">
        <v>2</v>
      </c>
      <c r="I43" s="143"/>
      <c r="J43" s="49">
        <v>30</v>
      </c>
      <c r="K43" s="44"/>
      <c r="L43" s="44"/>
      <c r="M43" s="44"/>
      <c r="N43" s="44"/>
      <c r="O43" s="44"/>
      <c r="P43" s="114">
        <f t="shared" si="14"/>
        <v>20</v>
      </c>
      <c r="Q43" s="140">
        <f t="shared" si="15"/>
        <v>30</v>
      </c>
      <c r="R43" s="39">
        <f t="shared" si="16"/>
        <v>50</v>
      </c>
      <c r="S43" s="56">
        <f t="shared" si="17"/>
        <v>2</v>
      </c>
      <c r="T43" s="143"/>
      <c r="U43" s="18">
        <v>15</v>
      </c>
      <c r="V43" s="18"/>
      <c r="W43" s="18"/>
      <c r="X43" s="18"/>
      <c r="Y43" s="18"/>
      <c r="Z43" s="18"/>
      <c r="AA43" s="114">
        <f t="shared" si="18"/>
        <v>35</v>
      </c>
      <c r="AB43" s="140">
        <f t="shared" si="19"/>
        <v>15</v>
      </c>
      <c r="AC43" s="56">
        <f t="shared" si="20"/>
        <v>50</v>
      </c>
    </row>
    <row r="44" spans="1:29" ht="44.25" customHeight="1">
      <c r="A44" s="330"/>
      <c r="B44" s="327"/>
      <c r="C44" s="327"/>
      <c r="D44" s="82" t="s">
        <v>78</v>
      </c>
      <c r="E44" s="28" t="s">
        <v>5</v>
      </c>
      <c r="F44" s="28" t="s">
        <v>17</v>
      </c>
      <c r="G44" s="152" t="s">
        <v>37</v>
      </c>
      <c r="H44" s="123">
        <v>2</v>
      </c>
      <c r="I44" s="118">
        <v>25</v>
      </c>
      <c r="J44" s="6"/>
      <c r="K44" s="6"/>
      <c r="L44" s="6"/>
      <c r="M44" s="6"/>
      <c r="N44" s="6"/>
      <c r="O44" s="6"/>
      <c r="P44" s="111">
        <f t="shared" si="14"/>
        <v>25</v>
      </c>
      <c r="Q44" s="135">
        <f t="shared" si="15"/>
        <v>25</v>
      </c>
      <c r="R44" s="38">
        <f t="shared" si="16"/>
        <v>50</v>
      </c>
      <c r="S44" s="57">
        <f t="shared" si="17"/>
        <v>2</v>
      </c>
      <c r="T44" s="118">
        <v>10</v>
      </c>
      <c r="U44" s="6"/>
      <c r="V44" s="6"/>
      <c r="W44" s="6"/>
      <c r="X44" s="6"/>
      <c r="Y44" s="6"/>
      <c r="Z44" s="6"/>
      <c r="AA44" s="111">
        <f t="shared" si="18"/>
        <v>40</v>
      </c>
      <c r="AB44" s="135">
        <f t="shared" si="19"/>
        <v>10</v>
      </c>
      <c r="AC44" s="57">
        <f t="shared" si="20"/>
        <v>50</v>
      </c>
    </row>
    <row r="45" spans="1:29" ht="44.25" customHeight="1">
      <c r="A45" s="330"/>
      <c r="B45" s="327"/>
      <c r="C45" s="327"/>
      <c r="D45" s="82" t="s">
        <v>79</v>
      </c>
      <c r="E45" s="28" t="s">
        <v>5</v>
      </c>
      <c r="F45" s="28" t="s">
        <v>17</v>
      </c>
      <c r="G45" s="152" t="s">
        <v>38</v>
      </c>
      <c r="H45" s="123">
        <v>2</v>
      </c>
      <c r="I45" s="118"/>
      <c r="J45" s="46">
        <v>25</v>
      </c>
      <c r="K45" s="6"/>
      <c r="L45" s="6"/>
      <c r="M45" s="6"/>
      <c r="N45" s="6"/>
      <c r="O45" s="6"/>
      <c r="P45" s="111">
        <f t="shared" si="14"/>
        <v>25</v>
      </c>
      <c r="Q45" s="135">
        <f t="shared" si="15"/>
        <v>25</v>
      </c>
      <c r="R45" s="38">
        <f t="shared" si="16"/>
        <v>50</v>
      </c>
      <c r="S45" s="57">
        <f t="shared" si="17"/>
        <v>2</v>
      </c>
      <c r="T45" s="118"/>
      <c r="U45" s="6">
        <v>15</v>
      </c>
      <c r="V45" s="6"/>
      <c r="W45" s="6"/>
      <c r="X45" s="6"/>
      <c r="Y45" s="6"/>
      <c r="Z45" s="6"/>
      <c r="AA45" s="111">
        <f t="shared" si="18"/>
        <v>35</v>
      </c>
      <c r="AB45" s="135">
        <f t="shared" si="19"/>
        <v>15</v>
      </c>
      <c r="AC45" s="57">
        <f t="shared" si="20"/>
        <v>50</v>
      </c>
    </row>
    <row r="46" spans="1:29" ht="42" customHeight="1">
      <c r="A46" s="330"/>
      <c r="B46" s="327"/>
      <c r="C46" s="327"/>
      <c r="D46" s="82" t="s">
        <v>117</v>
      </c>
      <c r="E46" s="28" t="s">
        <v>5</v>
      </c>
      <c r="F46" s="28" t="s">
        <v>17</v>
      </c>
      <c r="G46" s="152" t="s">
        <v>37</v>
      </c>
      <c r="H46" s="123">
        <v>2</v>
      </c>
      <c r="I46" s="118">
        <v>25</v>
      </c>
      <c r="J46" s="6"/>
      <c r="K46" s="6"/>
      <c r="L46" s="6"/>
      <c r="M46" s="6"/>
      <c r="N46" s="6"/>
      <c r="O46" s="6"/>
      <c r="P46" s="111">
        <f t="shared" si="14"/>
        <v>25</v>
      </c>
      <c r="Q46" s="135">
        <f t="shared" si="15"/>
        <v>25</v>
      </c>
      <c r="R46" s="38">
        <f t="shared" si="16"/>
        <v>50</v>
      </c>
      <c r="S46" s="57">
        <f t="shared" si="17"/>
        <v>2</v>
      </c>
      <c r="T46" s="118">
        <v>10</v>
      </c>
      <c r="U46" s="6"/>
      <c r="V46" s="6"/>
      <c r="W46" s="6"/>
      <c r="X46" s="6"/>
      <c r="Y46" s="6"/>
      <c r="Z46" s="6"/>
      <c r="AA46" s="111">
        <f t="shared" si="18"/>
        <v>40</v>
      </c>
      <c r="AB46" s="135">
        <f t="shared" si="19"/>
        <v>10</v>
      </c>
      <c r="AC46" s="57">
        <f t="shared" si="20"/>
        <v>50</v>
      </c>
    </row>
    <row r="47" spans="1:29" ht="36.75" customHeight="1" thickBot="1">
      <c r="A47" s="331"/>
      <c r="B47" s="328"/>
      <c r="C47" s="328"/>
      <c r="D47" s="83" t="s">
        <v>118</v>
      </c>
      <c r="E47" s="29" t="s">
        <v>5</v>
      </c>
      <c r="F47" s="29" t="s">
        <v>17</v>
      </c>
      <c r="G47" s="153" t="s">
        <v>38</v>
      </c>
      <c r="H47" s="124">
        <v>2</v>
      </c>
      <c r="I47" s="119"/>
      <c r="J47" s="47">
        <v>25</v>
      </c>
      <c r="K47" s="7"/>
      <c r="L47" s="7"/>
      <c r="M47" s="7"/>
      <c r="N47" s="7"/>
      <c r="O47" s="7"/>
      <c r="P47" s="112">
        <f t="shared" si="14"/>
        <v>25</v>
      </c>
      <c r="Q47" s="137">
        <f t="shared" si="15"/>
        <v>25</v>
      </c>
      <c r="R47" s="40">
        <f t="shared" si="16"/>
        <v>50</v>
      </c>
      <c r="S47" s="58">
        <f t="shared" si="17"/>
        <v>2</v>
      </c>
      <c r="T47" s="119"/>
      <c r="U47" s="47">
        <v>15</v>
      </c>
      <c r="V47" s="7"/>
      <c r="W47" s="7"/>
      <c r="X47" s="7"/>
      <c r="Y47" s="7"/>
      <c r="Z47" s="7"/>
      <c r="AA47" s="112">
        <f t="shared" si="18"/>
        <v>35</v>
      </c>
      <c r="AB47" s="137">
        <f t="shared" si="19"/>
        <v>15</v>
      </c>
      <c r="AC47" s="58">
        <f t="shared" si="20"/>
        <v>50</v>
      </c>
    </row>
    <row r="48" spans="1:29" ht="41.1" customHeight="1">
      <c r="A48" s="329" t="s">
        <v>92</v>
      </c>
      <c r="B48" s="332" t="s">
        <v>150</v>
      </c>
      <c r="C48" s="332" t="s">
        <v>149</v>
      </c>
      <c r="D48" s="81" t="s">
        <v>158</v>
      </c>
      <c r="E48" s="35" t="s">
        <v>5</v>
      </c>
      <c r="F48" s="35" t="s">
        <v>17</v>
      </c>
      <c r="G48" s="154" t="s">
        <v>37</v>
      </c>
      <c r="H48" s="125">
        <v>2</v>
      </c>
      <c r="I48" s="128">
        <v>25</v>
      </c>
      <c r="J48" s="41"/>
      <c r="K48" s="12"/>
      <c r="L48" s="12"/>
      <c r="M48" s="12"/>
      <c r="N48" s="12"/>
      <c r="O48" s="12"/>
      <c r="P48" s="110">
        <f t="shared" si="14"/>
        <v>25</v>
      </c>
      <c r="Q48" s="133">
        <f t="shared" si="15"/>
        <v>25</v>
      </c>
      <c r="R48" s="61">
        <f t="shared" si="16"/>
        <v>50</v>
      </c>
      <c r="S48" s="62">
        <f t="shared" si="17"/>
        <v>2</v>
      </c>
      <c r="T48" s="128">
        <v>10</v>
      </c>
      <c r="U48" s="41"/>
      <c r="V48" s="41"/>
      <c r="W48" s="41"/>
      <c r="X48" s="41"/>
      <c r="Y48" s="41"/>
      <c r="Z48" s="12"/>
      <c r="AA48" s="110">
        <f t="shared" si="18"/>
        <v>40</v>
      </c>
      <c r="AB48" s="133">
        <f t="shared" si="19"/>
        <v>10</v>
      </c>
      <c r="AC48" s="62">
        <f t="shared" si="20"/>
        <v>50</v>
      </c>
    </row>
    <row r="49" spans="1:29" ht="41.1" customHeight="1">
      <c r="A49" s="330"/>
      <c r="B49" s="327"/>
      <c r="C49" s="327"/>
      <c r="D49" s="99" t="s">
        <v>137</v>
      </c>
      <c r="E49" s="28" t="s">
        <v>5</v>
      </c>
      <c r="F49" s="28" t="s">
        <v>17</v>
      </c>
      <c r="G49" s="152" t="s">
        <v>38</v>
      </c>
      <c r="H49" s="123">
        <v>2</v>
      </c>
      <c r="I49" s="129"/>
      <c r="J49" s="46"/>
      <c r="K49" s="6"/>
      <c r="L49" s="6"/>
      <c r="M49" s="6">
        <v>25</v>
      </c>
      <c r="N49" s="6"/>
      <c r="O49" s="6"/>
      <c r="P49" s="111">
        <f t="shared" si="14"/>
        <v>25</v>
      </c>
      <c r="Q49" s="135">
        <f t="shared" si="15"/>
        <v>25</v>
      </c>
      <c r="R49" s="38">
        <f t="shared" si="16"/>
        <v>50</v>
      </c>
      <c r="S49" s="57">
        <f t="shared" si="17"/>
        <v>2</v>
      </c>
      <c r="T49" s="129"/>
      <c r="U49" s="46"/>
      <c r="V49" s="42"/>
      <c r="W49" s="42"/>
      <c r="X49" s="46">
        <v>10</v>
      </c>
      <c r="Y49" s="42"/>
      <c r="Z49" s="6"/>
      <c r="AA49" s="111">
        <f t="shared" si="18"/>
        <v>40</v>
      </c>
      <c r="AB49" s="135">
        <f t="shared" si="19"/>
        <v>10</v>
      </c>
      <c r="AC49" s="57">
        <f t="shared" si="20"/>
        <v>50</v>
      </c>
    </row>
    <row r="50" spans="1:29" ht="41.1" customHeight="1">
      <c r="A50" s="330"/>
      <c r="B50" s="327"/>
      <c r="C50" s="327"/>
      <c r="D50" s="99" t="s">
        <v>121</v>
      </c>
      <c r="E50" s="28" t="s">
        <v>5</v>
      </c>
      <c r="F50" s="28" t="s">
        <v>17</v>
      </c>
      <c r="G50" s="152" t="s">
        <v>38</v>
      </c>
      <c r="H50" s="123">
        <v>1</v>
      </c>
      <c r="I50" s="118"/>
      <c r="J50" s="6"/>
      <c r="K50" s="6"/>
      <c r="L50" s="6"/>
      <c r="M50" s="6">
        <v>15</v>
      </c>
      <c r="N50" s="6"/>
      <c r="O50" s="6"/>
      <c r="P50" s="111">
        <f t="shared" si="14"/>
        <v>10</v>
      </c>
      <c r="Q50" s="135">
        <f t="shared" si="15"/>
        <v>15</v>
      </c>
      <c r="R50" s="38">
        <f t="shared" si="16"/>
        <v>25</v>
      </c>
      <c r="S50" s="57">
        <f t="shared" si="17"/>
        <v>1</v>
      </c>
      <c r="T50" s="130"/>
      <c r="U50" s="42"/>
      <c r="V50" s="42"/>
      <c r="W50" s="42"/>
      <c r="X50" s="46">
        <v>10</v>
      </c>
      <c r="Y50" s="42"/>
      <c r="Z50" s="6"/>
      <c r="AA50" s="111">
        <f t="shared" si="18"/>
        <v>15</v>
      </c>
      <c r="AB50" s="135">
        <f t="shared" si="19"/>
        <v>10</v>
      </c>
      <c r="AC50" s="57">
        <f t="shared" si="20"/>
        <v>25</v>
      </c>
    </row>
    <row r="51" spans="1:29" ht="42" customHeight="1">
      <c r="A51" s="330"/>
      <c r="B51" s="327"/>
      <c r="C51" s="327"/>
      <c r="D51" s="162" t="s">
        <v>101</v>
      </c>
      <c r="E51" s="28" t="s">
        <v>5</v>
      </c>
      <c r="F51" s="28" t="s">
        <v>17</v>
      </c>
      <c r="G51" s="152" t="s">
        <v>38</v>
      </c>
      <c r="H51" s="123">
        <v>2</v>
      </c>
      <c r="I51" s="118"/>
      <c r="J51" s="247">
        <v>25</v>
      </c>
      <c r="K51" s="247"/>
      <c r="L51" s="6"/>
      <c r="M51" s="6"/>
      <c r="N51" s="6"/>
      <c r="O51" s="6"/>
      <c r="P51" s="111">
        <f t="shared" si="14"/>
        <v>25</v>
      </c>
      <c r="Q51" s="135">
        <f t="shared" si="15"/>
        <v>25</v>
      </c>
      <c r="R51" s="38">
        <f t="shared" si="16"/>
        <v>50</v>
      </c>
      <c r="S51" s="57">
        <f t="shared" si="17"/>
        <v>2</v>
      </c>
      <c r="T51" s="129"/>
      <c r="U51" s="248">
        <v>15</v>
      </c>
      <c r="V51" s="249"/>
      <c r="W51" s="42"/>
      <c r="X51" s="42"/>
      <c r="Y51" s="42"/>
      <c r="Z51" s="6"/>
      <c r="AA51" s="111">
        <f t="shared" si="18"/>
        <v>35</v>
      </c>
      <c r="AB51" s="135">
        <f t="shared" si="19"/>
        <v>15</v>
      </c>
      <c r="AC51" s="57">
        <f t="shared" si="20"/>
        <v>50</v>
      </c>
    </row>
    <row r="52" spans="1:29" ht="45.6" customHeight="1">
      <c r="A52" s="330"/>
      <c r="B52" s="327"/>
      <c r="C52" s="327"/>
      <c r="D52" s="162" t="s">
        <v>102</v>
      </c>
      <c r="E52" s="28" t="s">
        <v>5</v>
      </c>
      <c r="F52" s="28" t="s">
        <v>17</v>
      </c>
      <c r="G52" s="152" t="s">
        <v>38</v>
      </c>
      <c r="H52" s="123">
        <v>1</v>
      </c>
      <c r="I52" s="118"/>
      <c r="J52" s="247"/>
      <c r="K52" s="247">
        <v>15</v>
      </c>
      <c r="L52" s="6"/>
      <c r="M52" s="6"/>
      <c r="N52" s="6"/>
      <c r="O52" s="6"/>
      <c r="P52" s="111">
        <f t="shared" si="14"/>
        <v>10</v>
      </c>
      <c r="Q52" s="135">
        <f t="shared" si="15"/>
        <v>15</v>
      </c>
      <c r="R52" s="38">
        <f t="shared" si="16"/>
        <v>25</v>
      </c>
      <c r="S52" s="57">
        <f t="shared" si="17"/>
        <v>1</v>
      </c>
      <c r="T52" s="130"/>
      <c r="U52" s="249"/>
      <c r="V52" s="248">
        <v>10</v>
      </c>
      <c r="W52" s="42"/>
      <c r="X52" s="42"/>
      <c r="Y52" s="42"/>
      <c r="Z52" s="6"/>
      <c r="AA52" s="111">
        <f t="shared" si="18"/>
        <v>15</v>
      </c>
      <c r="AB52" s="135">
        <f t="shared" si="19"/>
        <v>10</v>
      </c>
      <c r="AC52" s="57">
        <f t="shared" si="20"/>
        <v>25</v>
      </c>
    </row>
    <row r="53" spans="1:29" ht="48.6" customHeight="1" thickBot="1">
      <c r="A53" s="331"/>
      <c r="B53" s="328"/>
      <c r="C53" s="328"/>
      <c r="D53" s="100" t="s">
        <v>80</v>
      </c>
      <c r="E53" s="29" t="s">
        <v>5</v>
      </c>
      <c r="F53" s="29" t="s">
        <v>17</v>
      </c>
      <c r="G53" s="153" t="s">
        <v>38</v>
      </c>
      <c r="H53" s="126">
        <v>2</v>
      </c>
      <c r="I53" s="164"/>
      <c r="J53" s="19"/>
      <c r="K53" s="19"/>
      <c r="L53" s="48">
        <v>25</v>
      </c>
      <c r="M53" s="19"/>
      <c r="N53" s="19"/>
      <c r="O53" s="19"/>
      <c r="P53" s="113">
        <f t="shared" si="14"/>
        <v>25</v>
      </c>
      <c r="Q53" s="139">
        <f t="shared" si="15"/>
        <v>25</v>
      </c>
      <c r="R53" s="59">
        <f t="shared" si="16"/>
        <v>50</v>
      </c>
      <c r="S53" s="60">
        <f t="shared" si="17"/>
        <v>2</v>
      </c>
      <c r="T53" s="147"/>
      <c r="U53" s="45"/>
      <c r="V53" s="45"/>
      <c r="W53" s="48">
        <v>10</v>
      </c>
      <c r="X53" s="45"/>
      <c r="Y53" s="45"/>
      <c r="Z53" s="19"/>
      <c r="AA53" s="113">
        <f t="shared" si="18"/>
        <v>40</v>
      </c>
      <c r="AB53" s="139">
        <f t="shared" si="19"/>
        <v>10</v>
      </c>
      <c r="AC53" s="60">
        <f t="shared" si="20"/>
        <v>50</v>
      </c>
    </row>
    <row r="54" spans="1:29" ht="43.5" customHeight="1" thickBot="1">
      <c r="A54" s="308" t="s">
        <v>19</v>
      </c>
      <c r="B54" s="309"/>
      <c r="C54" s="309"/>
      <c r="D54" s="309"/>
      <c r="E54" s="309"/>
      <c r="F54" s="309"/>
      <c r="G54" s="310"/>
      <c r="H54" s="10">
        <f>SUM(H55:H63)</f>
        <v>30</v>
      </c>
      <c r="I54" s="168">
        <f t="shared" ref="I54:AC54" si="21">SUM(I55:I63)</f>
        <v>40</v>
      </c>
      <c r="J54" s="63">
        <f t="shared" si="21"/>
        <v>60</v>
      </c>
      <c r="K54" s="63">
        <f t="shared" si="21"/>
        <v>40</v>
      </c>
      <c r="L54" s="63">
        <f t="shared" si="21"/>
        <v>0</v>
      </c>
      <c r="M54" s="63">
        <f t="shared" si="21"/>
        <v>20</v>
      </c>
      <c r="N54" s="63">
        <f t="shared" si="21"/>
        <v>30</v>
      </c>
      <c r="O54" s="63">
        <f t="shared" si="21"/>
        <v>400</v>
      </c>
      <c r="P54" s="167">
        <f t="shared" si="21"/>
        <v>240</v>
      </c>
      <c r="Q54" s="131">
        <f t="shared" si="21"/>
        <v>590</v>
      </c>
      <c r="R54" s="63">
        <f t="shared" si="21"/>
        <v>830</v>
      </c>
      <c r="S54" s="132">
        <f t="shared" si="21"/>
        <v>30</v>
      </c>
      <c r="T54" s="168">
        <f t="shared" si="21"/>
        <v>25</v>
      </c>
      <c r="U54" s="63">
        <f t="shared" si="21"/>
        <v>30</v>
      </c>
      <c r="V54" s="63">
        <f t="shared" si="21"/>
        <v>30</v>
      </c>
      <c r="W54" s="63">
        <f t="shared" si="21"/>
        <v>0</v>
      </c>
      <c r="X54" s="63">
        <f t="shared" si="21"/>
        <v>15</v>
      </c>
      <c r="Y54" s="63">
        <f t="shared" si="21"/>
        <v>30</v>
      </c>
      <c r="Z54" s="63">
        <f t="shared" si="21"/>
        <v>400</v>
      </c>
      <c r="AA54" s="167">
        <f t="shared" si="21"/>
        <v>300</v>
      </c>
      <c r="AB54" s="131">
        <f t="shared" si="21"/>
        <v>530</v>
      </c>
      <c r="AC54" s="132">
        <f t="shared" si="21"/>
        <v>830</v>
      </c>
    </row>
    <row r="55" spans="1:29" ht="66.599999999999994" customHeight="1" thickBot="1">
      <c r="A55" s="69" t="s">
        <v>74</v>
      </c>
      <c r="B55" s="70" t="s">
        <v>25</v>
      </c>
      <c r="C55" s="71" t="s">
        <v>175</v>
      </c>
      <c r="D55" s="70" t="s">
        <v>25</v>
      </c>
      <c r="E55" s="70" t="s">
        <v>4</v>
      </c>
      <c r="F55" s="70" t="s">
        <v>17</v>
      </c>
      <c r="G55" s="155" t="s">
        <v>39</v>
      </c>
      <c r="H55" s="159">
        <v>16</v>
      </c>
      <c r="I55" s="146"/>
      <c r="J55" s="72"/>
      <c r="K55" s="72"/>
      <c r="L55" s="72"/>
      <c r="M55" s="72"/>
      <c r="N55" s="72"/>
      <c r="O55" s="72">
        <v>400</v>
      </c>
      <c r="P55" s="145">
        <v>80</v>
      </c>
      <c r="Q55" s="165">
        <f t="shared" ref="Q55:Q60" si="22">SUM(I55:O55)</f>
        <v>400</v>
      </c>
      <c r="R55" s="74">
        <f t="shared" ref="R55:R59" si="23">SUM(I55:P55)</f>
        <v>480</v>
      </c>
      <c r="S55" s="166">
        <f>H55</f>
        <v>16</v>
      </c>
      <c r="T55" s="146"/>
      <c r="U55" s="72"/>
      <c r="V55" s="72"/>
      <c r="W55" s="72"/>
      <c r="X55" s="72"/>
      <c r="Y55" s="72"/>
      <c r="Z55" s="72">
        <v>400</v>
      </c>
      <c r="AA55" s="73">
        <v>80</v>
      </c>
      <c r="AB55" s="74">
        <f t="shared" ref="AB55:AB59" si="24">SUM(T55:Z55)</f>
        <v>400</v>
      </c>
      <c r="AC55" s="75">
        <f t="shared" ref="AC55:AC60" si="25">SUM(T55:AA55)</f>
        <v>480</v>
      </c>
    </row>
    <row r="56" spans="1:29" ht="49.35" customHeight="1">
      <c r="A56" s="341" t="s">
        <v>75</v>
      </c>
      <c r="B56" s="344" t="s">
        <v>122</v>
      </c>
      <c r="C56" s="348" t="s">
        <v>172</v>
      </c>
      <c r="D56" s="87" t="s">
        <v>119</v>
      </c>
      <c r="E56" s="86" t="s">
        <v>5</v>
      </c>
      <c r="F56" s="88" t="s">
        <v>17</v>
      </c>
      <c r="G56" s="149" t="s">
        <v>34</v>
      </c>
      <c r="H56" s="190">
        <v>1</v>
      </c>
      <c r="I56" s="175">
        <v>20</v>
      </c>
      <c r="J56" s="18"/>
      <c r="K56" s="18"/>
      <c r="L56" s="18"/>
      <c r="M56" s="18"/>
      <c r="N56" s="18"/>
      <c r="O56" s="18"/>
      <c r="P56" s="176">
        <f t="shared" ref="P56:P67" si="26">H56*25-Q56</f>
        <v>5</v>
      </c>
      <c r="Q56" s="191">
        <f t="shared" si="22"/>
        <v>20</v>
      </c>
      <c r="R56" s="39">
        <f t="shared" si="23"/>
        <v>25</v>
      </c>
      <c r="S56" s="221">
        <f t="shared" ref="S56:S67" si="27">H56</f>
        <v>1</v>
      </c>
      <c r="T56" s="200">
        <v>10</v>
      </c>
      <c r="U56" s="44"/>
      <c r="V56" s="44"/>
      <c r="W56" s="44"/>
      <c r="X56" s="44"/>
      <c r="Y56" s="44"/>
      <c r="Z56" s="44"/>
      <c r="AA56" s="205">
        <f t="shared" ref="AA56:AA67" si="28">S56*25-AB56</f>
        <v>15</v>
      </c>
      <c r="AB56" s="191">
        <f t="shared" si="24"/>
        <v>10</v>
      </c>
      <c r="AC56" s="56">
        <f t="shared" si="25"/>
        <v>25</v>
      </c>
    </row>
    <row r="57" spans="1:29" ht="49.35" customHeight="1">
      <c r="A57" s="342"/>
      <c r="B57" s="325"/>
      <c r="C57" s="349"/>
      <c r="D57" s="77" t="s">
        <v>107</v>
      </c>
      <c r="E57" s="21" t="s">
        <v>5</v>
      </c>
      <c r="F57" s="80" t="s">
        <v>17</v>
      </c>
      <c r="G57" s="156" t="s">
        <v>35</v>
      </c>
      <c r="H57" s="181">
        <v>1</v>
      </c>
      <c r="I57" s="197"/>
      <c r="J57" s="42"/>
      <c r="K57" s="6">
        <v>20</v>
      </c>
      <c r="L57" s="42"/>
      <c r="M57" s="42"/>
      <c r="N57" s="42"/>
      <c r="O57" s="42"/>
      <c r="P57" s="180">
        <f t="shared" si="26"/>
        <v>5</v>
      </c>
      <c r="Q57" s="183">
        <f t="shared" si="22"/>
        <v>20</v>
      </c>
      <c r="R57" s="38">
        <f t="shared" si="23"/>
        <v>25</v>
      </c>
      <c r="S57" s="223">
        <f t="shared" si="27"/>
        <v>1</v>
      </c>
      <c r="T57" s="194"/>
      <c r="U57" s="42"/>
      <c r="V57" s="46">
        <v>15</v>
      </c>
      <c r="W57" s="42"/>
      <c r="X57" s="42"/>
      <c r="Y57" s="42"/>
      <c r="Z57" s="42"/>
      <c r="AA57" s="212">
        <f t="shared" si="28"/>
        <v>10</v>
      </c>
      <c r="AB57" s="183">
        <f t="shared" si="24"/>
        <v>15</v>
      </c>
      <c r="AC57" s="57">
        <f t="shared" si="25"/>
        <v>25</v>
      </c>
    </row>
    <row r="58" spans="1:29" ht="50.4" customHeight="1" thickBot="1">
      <c r="A58" s="343"/>
      <c r="B58" s="345"/>
      <c r="C58" s="350"/>
      <c r="D58" s="78" t="s">
        <v>108</v>
      </c>
      <c r="E58" s="89" t="s">
        <v>5</v>
      </c>
      <c r="F58" s="65" t="s">
        <v>17</v>
      </c>
      <c r="G58" s="115" t="s">
        <v>35</v>
      </c>
      <c r="H58" s="172">
        <v>1</v>
      </c>
      <c r="I58" s="198"/>
      <c r="J58" s="43"/>
      <c r="K58" s="47">
        <v>20</v>
      </c>
      <c r="L58" s="7"/>
      <c r="M58" s="43"/>
      <c r="N58" s="43"/>
      <c r="O58" s="43"/>
      <c r="P58" s="178">
        <f t="shared" si="26"/>
        <v>5</v>
      </c>
      <c r="Q58" s="174">
        <f t="shared" si="22"/>
        <v>20</v>
      </c>
      <c r="R58" s="38">
        <f t="shared" si="23"/>
        <v>25</v>
      </c>
      <c r="S58" s="215">
        <f t="shared" si="27"/>
        <v>1</v>
      </c>
      <c r="T58" s="198"/>
      <c r="U58" s="43"/>
      <c r="V58" s="47">
        <v>15</v>
      </c>
      <c r="W58" s="47"/>
      <c r="X58" s="43"/>
      <c r="Y58" s="43"/>
      <c r="Z58" s="43"/>
      <c r="AA58" s="213">
        <f t="shared" si="28"/>
        <v>10</v>
      </c>
      <c r="AB58" s="174">
        <f t="shared" si="24"/>
        <v>15</v>
      </c>
      <c r="AC58" s="58">
        <f t="shared" si="25"/>
        <v>25</v>
      </c>
    </row>
    <row r="59" spans="1:29" ht="92.1" customHeight="1" thickBot="1">
      <c r="A59" s="53" t="s">
        <v>93</v>
      </c>
      <c r="B59" s="54" t="s">
        <v>55</v>
      </c>
      <c r="C59" s="55" t="s">
        <v>174</v>
      </c>
      <c r="D59" s="54" t="s">
        <v>160</v>
      </c>
      <c r="E59" s="54" t="s">
        <v>5</v>
      </c>
      <c r="F59" s="54" t="s">
        <v>17</v>
      </c>
      <c r="G59" s="148" t="s">
        <v>110</v>
      </c>
      <c r="H59" s="158">
        <v>5</v>
      </c>
      <c r="I59" s="199"/>
      <c r="J59" s="73"/>
      <c r="K59" s="73"/>
      <c r="L59" s="73"/>
      <c r="M59" s="73"/>
      <c r="N59" s="73">
        <v>30</v>
      </c>
      <c r="O59" s="73"/>
      <c r="P59" s="145">
        <f t="shared" si="26"/>
        <v>95</v>
      </c>
      <c r="Q59" s="141">
        <f t="shared" si="22"/>
        <v>30</v>
      </c>
      <c r="R59" s="14">
        <f t="shared" si="23"/>
        <v>125</v>
      </c>
      <c r="S59" s="144">
        <f t="shared" si="27"/>
        <v>5</v>
      </c>
      <c r="T59" s="105"/>
      <c r="U59" s="106"/>
      <c r="V59" s="106"/>
      <c r="W59" s="106"/>
      <c r="X59" s="106"/>
      <c r="Y59" s="106">
        <v>30</v>
      </c>
      <c r="Z59" s="106"/>
      <c r="AA59" s="226">
        <f t="shared" si="28"/>
        <v>95</v>
      </c>
      <c r="AB59" s="227">
        <f t="shared" si="24"/>
        <v>30</v>
      </c>
      <c r="AC59" s="75">
        <f t="shared" si="25"/>
        <v>125</v>
      </c>
    </row>
    <row r="60" spans="1:29" ht="41.25" customHeight="1">
      <c r="A60" s="339" t="s">
        <v>94</v>
      </c>
      <c r="B60" s="332" t="s">
        <v>152</v>
      </c>
      <c r="C60" s="332" t="s">
        <v>154</v>
      </c>
      <c r="D60" s="81" t="s">
        <v>103</v>
      </c>
      <c r="E60" s="67" t="s">
        <v>17</v>
      </c>
      <c r="F60" s="35" t="s">
        <v>17</v>
      </c>
      <c r="G60" s="154" t="s">
        <v>37</v>
      </c>
      <c r="H60" s="171">
        <v>1</v>
      </c>
      <c r="I60" s="200">
        <v>20</v>
      </c>
      <c r="J60" s="44"/>
      <c r="K60" s="44"/>
      <c r="L60" s="44"/>
      <c r="M60" s="44"/>
      <c r="N60" s="44"/>
      <c r="O60" s="44"/>
      <c r="P60" s="176">
        <f t="shared" si="26"/>
        <v>5</v>
      </c>
      <c r="Q60" s="173">
        <f t="shared" si="22"/>
        <v>20</v>
      </c>
      <c r="R60" s="61">
        <f t="shared" ref="R60:R67" si="29">SUM(I60:P60)</f>
        <v>25</v>
      </c>
      <c r="S60" s="224">
        <f t="shared" si="27"/>
        <v>1</v>
      </c>
      <c r="T60" s="200">
        <v>15</v>
      </c>
      <c r="U60" s="44"/>
      <c r="V60" s="44"/>
      <c r="W60" s="44"/>
      <c r="X60" s="44"/>
      <c r="Y60" s="90"/>
      <c r="Z60" s="90"/>
      <c r="AA60" s="114">
        <f t="shared" si="28"/>
        <v>10</v>
      </c>
      <c r="AB60" s="140">
        <f t="shared" ref="AB60:AB67" si="30">SUM(T60:Z60)</f>
        <v>15</v>
      </c>
      <c r="AC60" s="56">
        <f t="shared" si="25"/>
        <v>25</v>
      </c>
    </row>
    <row r="61" spans="1:29" ht="41.25" customHeight="1">
      <c r="A61" s="334"/>
      <c r="B61" s="327"/>
      <c r="C61" s="327"/>
      <c r="D61" s="99" t="s">
        <v>104</v>
      </c>
      <c r="E61" s="28" t="s">
        <v>5</v>
      </c>
      <c r="F61" s="28" t="s">
        <v>17</v>
      </c>
      <c r="G61" s="152" t="s">
        <v>38</v>
      </c>
      <c r="H61" s="181">
        <v>2</v>
      </c>
      <c r="I61" s="194"/>
      <c r="J61" s="6">
        <v>30</v>
      </c>
      <c r="K61" s="42"/>
      <c r="L61" s="42"/>
      <c r="M61" s="42"/>
      <c r="N61" s="42"/>
      <c r="O61" s="42"/>
      <c r="P61" s="180">
        <f t="shared" si="26"/>
        <v>20</v>
      </c>
      <c r="Q61" s="183">
        <f t="shared" ref="Q61:Q67" si="31">SUM(I61:O61)</f>
        <v>30</v>
      </c>
      <c r="R61" s="38">
        <f t="shared" si="29"/>
        <v>50</v>
      </c>
      <c r="S61" s="223">
        <f t="shared" si="27"/>
        <v>2</v>
      </c>
      <c r="T61" s="194"/>
      <c r="U61" s="46">
        <v>15</v>
      </c>
      <c r="V61" s="42"/>
      <c r="W61" s="42"/>
      <c r="X61" s="42"/>
      <c r="Y61" s="42"/>
      <c r="Z61" s="42"/>
      <c r="AA61" s="111">
        <f t="shared" si="28"/>
        <v>35</v>
      </c>
      <c r="AB61" s="135">
        <f t="shared" si="30"/>
        <v>15</v>
      </c>
      <c r="AC61" s="57">
        <f>SUM(T61:AA61)</f>
        <v>50</v>
      </c>
    </row>
    <row r="62" spans="1:29" ht="41.25" customHeight="1">
      <c r="A62" s="334"/>
      <c r="B62" s="327"/>
      <c r="C62" s="327"/>
      <c r="D62" s="82" t="s">
        <v>120</v>
      </c>
      <c r="E62" s="28" t="s">
        <v>5</v>
      </c>
      <c r="F62" s="28" t="s">
        <v>17</v>
      </c>
      <c r="G62" s="152" t="s">
        <v>38</v>
      </c>
      <c r="H62" s="181">
        <v>1</v>
      </c>
      <c r="I62" s="179"/>
      <c r="J62" s="42"/>
      <c r="K62" s="42"/>
      <c r="L62" s="42"/>
      <c r="M62" s="46">
        <v>20</v>
      </c>
      <c r="N62" s="42"/>
      <c r="O62" s="42"/>
      <c r="P62" s="180">
        <f t="shared" si="26"/>
        <v>5</v>
      </c>
      <c r="Q62" s="183">
        <f t="shared" si="31"/>
        <v>20</v>
      </c>
      <c r="R62" s="38">
        <f t="shared" si="29"/>
        <v>25</v>
      </c>
      <c r="S62" s="223">
        <f t="shared" si="27"/>
        <v>1</v>
      </c>
      <c r="T62" s="211"/>
      <c r="U62" s="42"/>
      <c r="V62" s="42"/>
      <c r="W62" s="42"/>
      <c r="X62" s="46">
        <v>15</v>
      </c>
      <c r="Y62" s="42"/>
      <c r="Z62" s="42"/>
      <c r="AA62" s="111">
        <f t="shared" si="28"/>
        <v>10</v>
      </c>
      <c r="AB62" s="135">
        <f t="shared" si="30"/>
        <v>15</v>
      </c>
      <c r="AC62" s="57">
        <f>SUM(T62:AA62)</f>
        <v>25</v>
      </c>
    </row>
    <row r="63" spans="1:29" ht="51" customHeight="1" thickBot="1">
      <c r="A63" s="340"/>
      <c r="B63" s="347"/>
      <c r="C63" s="347"/>
      <c r="D63" s="85" t="s">
        <v>153</v>
      </c>
      <c r="E63" s="36" t="s">
        <v>5</v>
      </c>
      <c r="F63" s="36" t="s">
        <v>17</v>
      </c>
      <c r="G63" s="157" t="s">
        <v>38</v>
      </c>
      <c r="H63" s="182">
        <v>2</v>
      </c>
      <c r="I63" s="201"/>
      <c r="J63" s="19">
        <v>30</v>
      </c>
      <c r="K63" s="45"/>
      <c r="L63" s="45"/>
      <c r="M63" s="45"/>
      <c r="N63" s="45"/>
      <c r="O63" s="45"/>
      <c r="P63" s="187">
        <f t="shared" si="26"/>
        <v>20</v>
      </c>
      <c r="Q63" s="184">
        <f t="shared" si="31"/>
        <v>30</v>
      </c>
      <c r="R63" s="59">
        <f t="shared" si="29"/>
        <v>50</v>
      </c>
      <c r="S63" s="225">
        <f t="shared" si="27"/>
        <v>2</v>
      </c>
      <c r="T63" s="198"/>
      <c r="U63" s="47">
        <v>15</v>
      </c>
      <c r="V63" s="43"/>
      <c r="W63" s="43"/>
      <c r="X63" s="43"/>
      <c r="Y63" s="43"/>
      <c r="Z63" s="43"/>
      <c r="AA63" s="112">
        <f t="shared" si="28"/>
        <v>35</v>
      </c>
      <c r="AB63" s="137">
        <f t="shared" si="30"/>
        <v>15</v>
      </c>
      <c r="AC63" s="58">
        <f>SUM(T63:AA63)</f>
        <v>50</v>
      </c>
    </row>
    <row r="64" spans="1:29" ht="54" customHeight="1">
      <c r="A64" s="333" t="s">
        <v>95</v>
      </c>
      <c r="B64" s="336" t="s">
        <v>151</v>
      </c>
      <c r="C64" s="326" t="s">
        <v>156</v>
      </c>
      <c r="D64" s="103" t="s">
        <v>155</v>
      </c>
      <c r="E64" s="93" t="s">
        <v>17</v>
      </c>
      <c r="F64" s="26" t="s">
        <v>17</v>
      </c>
      <c r="G64" s="151" t="s">
        <v>37</v>
      </c>
      <c r="H64" s="190">
        <v>1</v>
      </c>
      <c r="I64" s="285">
        <v>20</v>
      </c>
      <c r="J64" s="286"/>
      <c r="K64" s="286"/>
      <c r="L64" s="286"/>
      <c r="M64" s="287"/>
      <c r="N64" s="287"/>
      <c r="O64" s="287"/>
      <c r="P64" s="176">
        <f t="shared" si="26"/>
        <v>5</v>
      </c>
      <c r="Q64" s="191">
        <f t="shared" si="31"/>
        <v>20</v>
      </c>
      <c r="R64" s="39">
        <f t="shared" si="29"/>
        <v>25</v>
      </c>
      <c r="S64" s="221">
        <f t="shared" si="27"/>
        <v>1</v>
      </c>
      <c r="T64" s="228">
        <v>15</v>
      </c>
      <c r="U64" s="41"/>
      <c r="V64" s="41"/>
      <c r="W64" s="41"/>
      <c r="X64" s="41"/>
      <c r="Y64" s="41"/>
      <c r="Z64" s="41"/>
      <c r="AA64" s="229">
        <f t="shared" si="28"/>
        <v>10</v>
      </c>
      <c r="AB64" s="173">
        <f t="shared" si="30"/>
        <v>15</v>
      </c>
      <c r="AC64" s="75">
        <f t="shared" ref="AC64:AC67" si="32">SUM(T64:AA64)</f>
        <v>25</v>
      </c>
    </row>
    <row r="65" spans="1:29" ht="54" customHeight="1">
      <c r="A65" s="334"/>
      <c r="B65" s="337"/>
      <c r="C65" s="327"/>
      <c r="D65" s="84" t="s">
        <v>105</v>
      </c>
      <c r="E65" s="28" t="s">
        <v>5</v>
      </c>
      <c r="F65" s="28" t="s">
        <v>17</v>
      </c>
      <c r="G65" s="152" t="s">
        <v>38</v>
      </c>
      <c r="H65" s="181">
        <v>1</v>
      </c>
      <c r="I65" s="288"/>
      <c r="J65" s="249"/>
      <c r="K65" s="249"/>
      <c r="L65" s="247">
        <v>20</v>
      </c>
      <c r="M65" s="247"/>
      <c r="N65" s="247"/>
      <c r="O65" s="247"/>
      <c r="P65" s="180">
        <f t="shared" si="26"/>
        <v>5</v>
      </c>
      <c r="Q65" s="183">
        <f t="shared" si="31"/>
        <v>20</v>
      </c>
      <c r="R65" s="38">
        <f t="shared" si="29"/>
        <v>25</v>
      </c>
      <c r="S65" s="223">
        <f t="shared" si="27"/>
        <v>1</v>
      </c>
      <c r="T65" s="194"/>
      <c r="U65" s="42"/>
      <c r="V65" s="42"/>
      <c r="W65" s="46">
        <v>15</v>
      </c>
      <c r="X65" s="42"/>
      <c r="Y65" s="42"/>
      <c r="Z65" s="42"/>
      <c r="AA65" s="180">
        <f t="shared" si="28"/>
        <v>10</v>
      </c>
      <c r="AB65" s="183">
        <f t="shared" si="30"/>
        <v>15</v>
      </c>
      <c r="AC65" s="60">
        <f t="shared" si="32"/>
        <v>25</v>
      </c>
    </row>
    <row r="66" spans="1:29" ht="54" customHeight="1">
      <c r="A66" s="334"/>
      <c r="B66" s="337"/>
      <c r="C66" s="327"/>
      <c r="D66" s="99" t="s">
        <v>106</v>
      </c>
      <c r="E66" s="28" t="s">
        <v>5</v>
      </c>
      <c r="F66" s="28" t="s">
        <v>17</v>
      </c>
      <c r="G66" s="152" t="s">
        <v>38</v>
      </c>
      <c r="H66" s="181">
        <v>2</v>
      </c>
      <c r="I66" s="288"/>
      <c r="J66" s="249"/>
      <c r="K66" s="249"/>
      <c r="L66" s="247">
        <v>30</v>
      </c>
      <c r="M66" s="247"/>
      <c r="N66" s="247"/>
      <c r="O66" s="247"/>
      <c r="P66" s="180">
        <f t="shared" si="26"/>
        <v>20</v>
      </c>
      <c r="Q66" s="183">
        <f t="shared" si="31"/>
        <v>30</v>
      </c>
      <c r="R66" s="38">
        <f t="shared" si="29"/>
        <v>50</v>
      </c>
      <c r="S66" s="223">
        <f t="shared" si="27"/>
        <v>2</v>
      </c>
      <c r="T66" s="194"/>
      <c r="U66" s="42"/>
      <c r="V66" s="42"/>
      <c r="W66" s="46">
        <v>15</v>
      </c>
      <c r="X66" s="42"/>
      <c r="Y66" s="42"/>
      <c r="Z66" s="42"/>
      <c r="AA66" s="180">
        <f t="shared" si="28"/>
        <v>35</v>
      </c>
      <c r="AB66" s="183">
        <f t="shared" si="30"/>
        <v>15</v>
      </c>
      <c r="AC66" s="60">
        <f t="shared" si="32"/>
        <v>50</v>
      </c>
    </row>
    <row r="67" spans="1:29" ht="57.75" customHeight="1" thickBot="1">
      <c r="A67" s="335"/>
      <c r="B67" s="338"/>
      <c r="C67" s="328"/>
      <c r="D67" s="104" t="s">
        <v>128</v>
      </c>
      <c r="E67" s="29" t="s">
        <v>5</v>
      </c>
      <c r="F67" s="29" t="s">
        <v>17</v>
      </c>
      <c r="G67" s="153" t="s">
        <v>38</v>
      </c>
      <c r="H67" s="172">
        <v>2</v>
      </c>
      <c r="I67" s="289"/>
      <c r="J67" s="290"/>
      <c r="K67" s="290"/>
      <c r="L67" s="262">
        <v>30</v>
      </c>
      <c r="M67" s="262"/>
      <c r="N67" s="262"/>
      <c r="O67" s="262"/>
      <c r="P67" s="178">
        <f t="shared" si="26"/>
        <v>20</v>
      </c>
      <c r="Q67" s="174">
        <f t="shared" si="31"/>
        <v>30</v>
      </c>
      <c r="R67" s="40">
        <f t="shared" si="29"/>
        <v>50</v>
      </c>
      <c r="S67" s="215">
        <f t="shared" si="27"/>
        <v>2</v>
      </c>
      <c r="T67" s="198"/>
      <c r="U67" s="43"/>
      <c r="V67" s="43"/>
      <c r="W67" s="43">
        <v>15</v>
      </c>
      <c r="X67" s="43"/>
      <c r="Y67" s="43"/>
      <c r="Z67" s="43"/>
      <c r="AA67" s="178">
        <f t="shared" si="28"/>
        <v>35</v>
      </c>
      <c r="AB67" s="174">
        <f t="shared" si="30"/>
        <v>15</v>
      </c>
      <c r="AC67" s="58">
        <f t="shared" si="32"/>
        <v>50</v>
      </c>
    </row>
    <row r="68" spans="1:29" ht="37.5" customHeight="1" thickBot="1">
      <c r="A68" s="8"/>
      <c r="B68" s="8"/>
      <c r="C68" s="8"/>
      <c r="D68" s="8"/>
      <c r="E68" s="8"/>
      <c r="F68" s="8"/>
      <c r="G68" s="11" t="s">
        <v>20</v>
      </c>
      <c r="H68" s="230">
        <f t="shared" ref="H68:AC68" si="33">H5+H30+H54</f>
        <v>90</v>
      </c>
      <c r="I68" s="231">
        <f t="shared" si="33"/>
        <v>450</v>
      </c>
      <c r="J68" s="231">
        <f t="shared" si="33"/>
        <v>280</v>
      </c>
      <c r="K68" s="231">
        <f t="shared" si="33"/>
        <v>165</v>
      </c>
      <c r="L68" s="231">
        <f t="shared" si="33"/>
        <v>75</v>
      </c>
      <c r="M68" s="231">
        <f t="shared" si="33"/>
        <v>75</v>
      </c>
      <c r="N68" s="231">
        <f t="shared" si="33"/>
        <v>60</v>
      </c>
      <c r="O68" s="231">
        <f t="shared" si="33"/>
        <v>400</v>
      </c>
      <c r="P68" s="231">
        <f t="shared" si="33"/>
        <v>825</v>
      </c>
      <c r="Q68" s="231">
        <f t="shared" si="33"/>
        <v>1505</v>
      </c>
      <c r="R68" s="231">
        <f t="shared" si="33"/>
        <v>2330</v>
      </c>
      <c r="S68" s="231">
        <f t="shared" si="33"/>
        <v>90</v>
      </c>
      <c r="T68" s="231">
        <f t="shared" si="33"/>
        <v>275</v>
      </c>
      <c r="U68" s="231">
        <f t="shared" si="33"/>
        <v>170</v>
      </c>
      <c r="V68" s="231">
        <f t="shared" si="33"/>
        <v>135</v>
      </c>
      <c r="W68" s="231">
        <f t="shared" si="33"/>
        <v>40</v>
      </c>
      <c r="X68" s="231">
        <f t="shared" si="33"/>
        <v>50</v>
      </c>
      <c r="Y68" s="231">
        <f t="shared" si="33"/>
        <v>60</v>
      </c>
      <c r="Z68" s="231">
        <f t="shared" si="33"/>
        <v>400</v>
      </c>
      <c r="AA68" s="231">
        <f t="shared" si="33"/>
        <v>1200</v>
      </c>
      <c r="AB68" s="232">
        <f t="shared" si="33"/>
        <v>1130</v>
      </c>
      <c r="AC68" s="233">
        <f t="shared" si="33"/>
        <v>2330</v>
      </c>
    </row>
    <row r="69" spans="1:29" ht="29.1" customHeight="1" thickBot="1">
      <c r="A69" s="3"/>
      <c r="B69" s="3"/>
      <c r="C69" s="3"/>
      <c r="D69" s="3"/>
      <c r="E69" s="3"/>
      <c r="F69" s="3"/>
      <c r="G69" s="3"/>
      <c r="H69" s="30"/>
      <c r="I69" s="33">
        <f>I68/$Q$68</f>
        <v>0.29900332225913623</v>
      </c>
      <c r="J69" s="33">
        <f t="shared" ref="J69:O69" si="34">J68/$Q$68</f>
        <v>0.18604651162790697</v>
      </c>
      <c r="K69" s="33">
        <f t="shared" si="34"/>
        <v>0.10963455149501661</v>
      </c>
      <c r="L69" s="33">
        <f t="shared" si="34"/>
        <v>4.9833887043189369E-2</v>
      </c>
      <c r="M69" s="33">
        <f t="shared" si="34"/>
        <v>4.9833887043189369E-2</v>
      </c>
      <c r="N69" s="33">
        <f t="shared" si="34"/>
        <v>3.9867109634551492E-2</v>
      </c>
      <c r="O69" s="33">
        <f t="shared" si="34"/>
        <v>0.26578073089700999</v>
      </c>
      <c r="P69" s="31"/>
      <c r="Q69" s="31"/>
      <c r="R69" s="31"/>
      <c r="S69" s="31"/>
      <c r="T69" s="33">
        <f>T68/$AB$68</f>
        <v>0.24336283185840707</v>
      </c>
      <c r="U69" s="33">
        <f t="shared" ref="U69:Z69" si="35">U68/$AB$68</f>
        <v>0.15044247787610621</v>
      </c>
      <c r="V69" s="33">
        <f t="shared" si="35"/>
        <v>0.11946902654867257</v>
      </c>
      <c r="W69" s="33">
        <f t="shared" si="35"/>
        <v>3.5398230088495575E-2</v>
      </c>
      <c r="X69" s="33">
        <f t="shared" si="35"/>
        <v>4.4247787610619468E-2</v>
      </c>
      <c r="Y69" s="33">
        <f t="shared" si="35"/>
        <v>5.3097345132743362E-2</v>
      </c>
      <c r="Z69" s="33">
        <f t="shared" si="35"/>
        <v>0.35398230088495575</v>
      </c>
      <c r="AA69" s="31"/>
      <c r="AB69" s="31"/>
      <c r="AC69" s="32"/>
    </row>
    <row r="70" spans="1:29" ht="63.75" customHeight="1">
      <c r="A70" s="324" t="s">
        <v>44</v>
      </c>
      <c r="B70" s="325"/>
      <c r="C70" s="1"/>
      <c r="D70" s="1"/>
      <c r="E70" s="1"/>
      <c r="F70" s="1"/>
    </row>
    <row r="71" spans="1:29" ht="20.399999999999999" customHeight="1">
      <c r="A71" s="27"/>
      <c r="B71" s="15" t="s">
        <v>50</v>
      </c>
    </row>
    <row r="72" spans="1:29" ht="24" customHeight="1">
      <c r="A72" s="16" t="s">
        <v>17</v>
      </c>
      <c r="B72" s="15" t="s">
        <v>45</v>
      </c>
    </row>
    <row r="73" spans="1:29">
      <c r="A73" s="15" t="s">
        <v>5</v>
      </c>
      <c r="B73" s="15" t="s">
        <v>46</v>
      </c>
    </row>
    <row r="74" spans="1:29">
      <c r="A74" s="15" t="s">
        <v>4</v>
      </c>
      <c r="B74" s="15" t="s">
        <v>47</v>
      </c>
    </row>
    <row r="75" spans="1:29" ht="26.4">
      <c r="A75" s="17" t="s">
        <v>17</v>
      </c>
      <c r="B75" s="15" t="s">
        <v>65</v>
      </c>
    </row>
    <row r="76" spans="1:29" ht="39.6">
      <c r="A76" s="17" t="s">
        <v>4</v>
      </c>
      <c r="B76" s="15" t="s">
        <v>66</v>
      </c>
    </row>
    <row r="77" spans="1:29" ht="15.6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</sheetData>
  <autoFilter ref="A4:AC76"/>
  <mergeCells count="49">
    <mergeCell ref="A1:G1"/>
    <mergeCell ref="A12:A13"/>
    <mergeCell ref="B12:B13"/>
    <mergeCell ref="C12:C13"/>
    <mergeCell ref="A7:A11"/>
    <mergeCell ref="B7:B11"/>
    <mergeCell ref="C7:C11"/>
    <mergeCell ref="C56:C58"/>
    <mergeCell ref="A39:A40"/>
    <mergeCell ref="B39:B40"/>
    <mergeCell ref="C39:C40"/>
    <mergeCell ref="A32:A34"/>
    <mergeCell ref="A35:A38"/>
    <mergeCell ref="C32:C34"/>
    <mergeCell ref="B35:B38"/>
    <mergeCell ref="C35:C38"/>
    <mergeCell ref="B32:B34"/>
    <mergeCell ref="A70:B70"/>
    <mergeCell ref="B43:B47"/>
    <mergeCell ref="A48:A53"/>
    <mergeCell ref="B48:B53"/>
    <mergeCell ref="A64:A67"/>
    <mergeCell ref="B64:B67"/>
    <mergeCell ref="A60:A63"/>
    <mergeCell ref="A56:A58"/>
    <mergeCell ref="B56:B58"/>
    <mergeCell ref="A54:G54"/>
    <mergeCell ref="A43:A47"/>
    <mergeCell ref="C48:C53"/>
    <mergeCell ref="C64:C67"/>
    <mergeCell ref="B60:B63"/>
    <mergeCell ref="C60:C63"/>
    <mergeCell ref="C43:C47"/>
    <mergeCell ref="S3:AC3"/>
    <mergeCell ref="A5:G5"/>
    <mergeCell ref="H3:R3"/>
    <mergeCell ref="C18:C20"/>
    <mergeCell ref="A30:G30"/>
    <mergeCell ref="A14:A17"/>
    <mergeCell ref="B14:B17"/>
    <mergeCell ref="C14:C17"/>
    <mergeCell ref="A18:A20"/>
    <mergeCell ref="A21:A23"/>
    <mergeCell ref="B21:B23"/>
    <mergeCell ref="C21:C23"/>
    <mergeCell ref="A24:A27"/>
    <mergeCell ref="B24:B27"/>
    <mergeCell ref="C24:C27"/>
    <mergeCell ref="B18:B20"/>
  </mergeCells>
  <pageMargins left="0.7" right="0.7" top="0.75" bottom="0.75" header="0.3" footer="0.3"/>
  <pageSetup paperSize="9" scale="23" orientation="landscape" r:id="rId1"/>
  <ignoredErrors>
    <ignoredError sqref="Q64:Q67 R64 Q12:Q29 R12:R13 Q31:Q36 T30 Q6:Q10" formulaRange="1"/>
    <ignoredError sqref="AA30:AC30 P30:S3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>
      <selection activeCell="F23" sqref="F23"/>
    </sheetView>
  </sheetViews>
  <sheetFormatPr defaultRowHeight="13.8"/>
  <cols>
    <col min="1" max="1" width="37.8984375" customWidth="1"/>
    <col min="2" max="2" width="23.19921875" customWidth="1"/>
  </cols>
  <sheetData>
    <row r="1" spans="1:2" ht="15" thickBot="1">
      <c r="A1" s="359" t="s">
        <v>135</v>
      </c>
      <c r="B1" s="360"/>
    </row>
    <row r="2" spans="1:2" ht="14.4">
      <c r="A2" s="250" t="s">
        <v>136</v>
      </c>
      <c r="B2" s="251" t="s">
        <v>8</v>
      </c>
    </row>
    <row r="3" spans="1:2">
      <c r="A3" s="274" t="s">
        <v>48</v>
      </c>
      <c r="B3" s="275">
        <f>IFERROR(
   INDEX('Plan studiów'!H:H,
          MATCH(A3,'Plan studiów'!D:D,0)
   ),
"")</f>
        <v>1</v>
      </c>
    </row>
    <row r="4" spans="1:2">
      <c r="A4" s="274" t="s">
        <v>129</v>
      </c>
      <c r="B4" s="275">
        <f>IFERROR(
   INDEX('Plan studiów'!H:H,
          MATCH(A4,'Plan studiów'!D:D,0)
   ),
"")</f>
        <v>1</v>
      </c>
    </row>
    <row r="5" spans="1:2">
      <c r="A5" s="276" t="s">
        <v>59</v>
      </c>
      <c r="B5" s="275">
        <f>IFERROR(
   INDEX('Plan studiów'!H:H,
          MATCH(A5,'Plan studiów'!D:D,0)
   ),
"")</f>
        <v>2</v>
      </c>
    </row>
    <row r="6" spans="1:2">
      <c r="A6" s="276" t="s">
        <v>96</v>
      </c>
      <c r="B6" s="275">
        <f>IFERROR(
   INDEX('Plan studiów'!H:H,
          MATCH(A6,'Plan studiów'!D:D,0)
   ),
"")</f>
        <v>1</v>
      </c>
    </row>
    <row r="7" spans="1:2">
      <c r="A7" s="277" t="s">
        <v>97</v>
      </c>
      <c r="B7" s="275">
        <f>IFERROR(
   INDEX('Plan studiów'!H:H,
          MATCH(A7,'Plan studiów'!D:D,0)
   ),
"")</f>
        <v>1</v>
      </c>
    </row>
    <row r="8" spans="1:2">
      <c r="A8" s="277" t="s">
        <v>76</v>
      </c>
      <c r="B8" s="275">
        <f>IFERROR(
   INDEX('Plan studiów'!H:H,
          MATCH(A8,'Plan studiów'!D:D,0)
   ),
"")</f>
        <v>2</v>
      </c>
    </row>
    <row r="9" spans="1:2">
      <c r="A9" s="277" t="s">
        <v>81</v>
      </c>
      <c r="B9" s="275">
        <f>IFERROR(
   INDEX('Plan studiów'!H:H,
          MATCH(A9,'Plan studiów'!D:D,0)
   ),
"")</f>
        <v>1</v>
      </c>
    </row>
    <row r="10" spans="1:2">
      <c r="A10" s="278" t="s">
        <v>98</v>
      </c>
      <c r="B10" s="275">
        <f>IFERROR(
   INDEX('Plan studiów'!H:H,
          MATCH(A10,'Plan studiów'!D:D,0)
   ),
"")</f>
        <v>1</v>
      </c>
    </row>
    <row r="11" spans="1:2">
      <c r="A11" s="278" t="s">
        <v>99</v>
      </c>
      <c r="B11" s="275">
        <f>IFERROR(
   INDEX('Plan studiów'!H:H,
          MATCH(A11,'Plan studiów'!D:D,0)
   ),
"")</f>
        <v>1</v>
      </c>
    </row>
    <row r="12" spans="1:2">
      <c r="A12" s="277" t="s">
        <v>100</v>
      </c>
      <c r="B12" s="275">
        <f>IFERROR(
   INDEX('Plan studiów'!H:H,
          MATCH(A12,'Plan studiów'!D:D,0)
   ),
"")</f>
        <v>1</v>
      </c>
    </row>
    <row r="13" spans="1:2">
      <c r="A13" s="277" t="s">
        <v>82</v>
      </c>
      <c r="B13" s="275">
        <f>IFERROR(
   INDEX('Plan studiów'!H:H,
          MATCH(A13,'Plan studiów'!D:D,0)
   ),
"")</f>
        <v>2</v>
      </c>
    </row>
    <row r="14" spans="1:2">
      <c r="A14" s="278" t="s">
        <v>61</v>
      </c>
      <c r="B14" s="275">
        <f>IFERROR(
   INDEX('Plan studiów'!H:H,
          MATCH(A14,'Plan studiów'!D:D,0)
   ),
"")</f>
        <v>1</v>
      </c>
    </row>
    <row r="15" spans="1:2">
      <c r="A15" s="276" t="s">
        <v>67</v>
      </c>
      <c r="B15" s="275">
        <f>IFERROR(
   INDEX('Plan studiów'!H:H,
          MATCH(A15,'Plan studiów'!D:D,0)
   ),
"")</f>
        <v>1</v>
      </c>
    </row>
    <row r="16" spans="1:2">
      <c r="A16" s="277" t="s">
        <v>84</v>
      </c>
      <c r="B16" s="275">
        <f>IFERROR(
   INDEX('Plan studiów'!H:H,
          MATCH(A16,'Plan studiów'!D:D,0)
   ),
"")</f>
        <v>1</v>
      </c>
    </row>
    <row r="17" spans="1:2">
      <c r="A17" s="277" t="s">
        <v>115</v>
      </c>
      <c r="B17" s="275">
        <f>IFERROR(
   INDEX('Plan studiów'!H:H,
          MATCH(A17,'Plan studiów'!D:D,0)
   ),
"")</f>
        <v>1</v>
      </c>
    </row>
    <row r="18" spans="1:2">
      <c r="A18" s="279" t="s">
        <v>83</v>
      </c>
      <c r="B18" s="275">
        <f>IFERROR(
   INDEX('Plan studiów'!H:H,
          MATCH(A18,'Plan studiów'!D:D,0)
   ),
"")</f>
        <v>2</v>
      </c>
    </row>
    <row r="19" spans="1:2" ht="27.6">
      <c r="A19" s="277" t="s">
        <v>124</v>
      </c>
      <c r="B19" s="275">
        <f>IFERROR(
   INDEX('Plan studiów'!H:H,
          MATCH(A19,'Plan studiów'!D:D,0)
   ),
"")</f>
        <v>1</v>
      </c>
    </row>
    <row r="20" spans="1:2" ht="27.6">
      <c r="A20" s="280" t="s">
        <v>132</v>
      </c>
      <c r="B20" s="275">
        <f>IFERROR(
   INDEX('Plan studiów'!H:H,
          MATCH(A20,'Plan studiów'!D:D,0)
   ),
"")</f>
        <v>1</v>
      </c>
    </row>
    <row r="21" spans="1:2" ht="28.2" thickBot="1">
      <c r="A21" s="281" t="s">
        <v>119</v>
      </c>
      <c r="B21" s="282">
        <f>IFERROR(
   INDEX('Plan studiów'!H:H,
          MATCH(A21,'Plan studiów'!D:D,0)
   ),
"")</f>
        <v>1</v>
      </c>
    </row>
    <row r="22" spans="1:2" ht="41.4">
      <c r="A22" s="265" t="s">
        <v>157</v>
      </c>
      <c r="B22" s="273">
        <v>5</v>
      </c>
    </row>
    <row r="23" spans="1:2">
      <c r="A23" s="361" t="s">
        <v>140</v>
      </c>
      <c r="B23" s="362"/>
    </row>
    <row r="24" spans="1:2" ht="42" thickBot="1">
      <c r="A24" s="263" t="s">
        <v>141</v>
      </c>
      <c r="B24" s="264">
        <v>3</v>
      </c>
    </row>
    <row r="25" spans="1:2" ht="43.2">
      <c r="A25" s="266" t="s">
        <v>142</v>
      </c>
      <c r="B25" s="267">
        <f>SUM(B3:B22)</f>
        <v>28</v>
      </c>
    </row>
    <row r="26" spans="1:2" ht="43.2">
      <c r="A26" s="266" t="s">
        <v>143</v>
      </c>
      <c r="B26" s="267">
        <f>SUM(B3:B21)+B24</f>
        <v>26</v>
      </c>
    </row>
    <row r="27" spans="1:2" ht="14.4">
      <c r="A27" s="268" t="s">
        <v>144</v>
      </c>
      <c r="B27" s="269">
        <v>90</v>
      </c>
    </row>
    <row r="28" spans="1:2" ht="43.2">
      <c r="A28" s="268" t="s">
        <v>145</v>
      </c>
      <c r="B28" s="270">
        <f>B25/B27</f>
        <v>0.31111111111111112</v>
      </c>
    </row>
    <row r="29" spans="1:2" ht="43.8" thickBot="1">
      <c r="A29" s="271" t="s">
        <v>146</v>
      </c>
      <c r="B29" s="272">
        <f>B26/B27</f>
        <v>0.28888888888888886</v>
      </c>
    </row>
  </sheetData>
  <mergeCells count="2">
    <mergeCell ref="A1:B1"/>
    <mergeCell ref="A23:B2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Plan studiów</vt:lpstr>
      <vt:lpstr>Zajęcia zdalne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Apolonia Walczyna</cp:lastModifiedBy>
  <cp:lastPrinted>2025-06-26T10:34:59Z</cp:lastPrinted>
  <dcterms:created xsi:type="dcterms:W3CDTF">2017-11-27T15:15:16Z</dcterms:created>
  <dcterms:modified xsi:type="dcterms:W3CDTF">2026-09-10T09:27:14Z</dcterms:modified>
</cp:coreProperties>
</file>