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Programy studiów 26-27 - PLANY\GP\Nowy program 16.07.2026\"/>
    </mc:Choice>
  </mc:AlternateContent>
  <bookViews>
    <workbookView xWindow="0" yWindow="0" windowWidth="23040" windowHeight="9192" tabRatio="474"/>
  </bookViews>
  <sheets>
    <sheet name="Plan studiów" sheetId="1" r:id="rId1"/>
  </sheets>
  <definedNames>
    <definedName name="_xlnm._FilterDatabase" localSheetId="0" hidden="1">'Plan studiów'!$A$3:$F$138</definedName>
    <definedName name="_xlnm.Print_Area" localSheetId="0">'Plan studiów'!$A$1:$F$135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19" i="1" l="1"/>
  <c r="P119" i="1" s="1"/>
  <c r="R119" i="1" s="1"/>
  <c r="AB119" i="1"/>
  <c r="AA119" i="1" s="1"/>
  <c r="AC119" i="1" s="1"/>
  <c r="Q98" i="1"/>
  <c r="P98" i="1" s="1"/>
  <c r="R98" i="1" s="1"/>
  <c r="AB98" i="1"/>
  <c r="AA98" i="1" s="1"/>
  <c r="AC98" i="1" s="1"/>
  <c r="AB77" i="1"/>
  <c r="AA77" i="1" s="1"/>
  <c r="AC77" i="1" s="1"/>
  <c r="Q77" i="1"/>
  <c r="P77" i="1" s="1"/>
  <c r="R77" i="1" s="1"/>
  <c r="AB76" i="1"/>
  <c r="AA76" i="1" s="1"/>
  <c r="AC76" i="1" s="1"/>
  <c r="Q76" i="1"/>
  <c r="P76" i="1" s="1"/>
  <c r="R76" i="1" s="1"/>
  <c r="Q48" i="1"/>
  <c r="P48" i="1" s="1"/>
  <c r="R48" i="1" s="1"/>
  <c r="AB48" i="1"/>
  <c r="AA48" i="1" s="1"/>
  <c r="AC48" i="1" s="1"/>
  <c r="Q61" i="1"/>
  <c r="P61" i="1" s="1"/>
  <c r="R61" i="1" s="1"/>
  <c r="AB61" i="1"/>
  <c r="AA61" i="1" s="1"/>
  <c r="AC61" i="1" s="1"/>
  <c r="Q33" i="1"/>
  <c r="P33" i="1" s="1"/>
  <c r="R33" i="1" s="1"/>
  <c r="Q32" i="1"/>
  <c r="P32" i="1" s="1"/>
  <c r="R32" i="1" s="1"/>
  <c r="AB33" i="1"/>
  <c r="AA33" i="1" s="1"/>
  <c r="AC33" i="1" s="1"/>
  <c r="AB32" i="1"/>
  <c r="AA32" i="1" s="1"/>
  <c r="AC32" i="1" s="1"/>
  <c r="Q13" i="1"/>
  <c r="P13" i="1" s="1"/>
  <c r="R13" i="1" s="1"/>
  <c r="Q14" i="1"/>
  <c r="P14" i="1" s="1"/>
  <c r="R14" i="1" s="1"/>
  <c r="AB14" i="1"/>
  <c r="AA14" i="1" s="1"/>
  <c r="AC14" i="1" s="1"/>
  <c r="AB13" i="1"/>
  <c r="AA13" i="1" s="1"/>
  <c r="AC13" i="1" s="1"/>
  <c r="H123" i="1" l="1"/>
  <c r="H114" i="1"/>
  <c r="H93" i="1"/>
  <c r="H69" i="1"/>
  <c r="H42" i="1"/>
  <c r="H21" i="1"/>
  <c r="H4" i="1"/>
  <c r="S100" i="1" l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99" i="1"/>
  <c r="AB113" i="1" l="1"/>
  <c r="Q113" i="1"/>
  <c r="P113" i="1" s="1"/>
  <c r="R113" i="1" s="1"/>
  <c r="AB112" i="1"/>
  <c r="AA112" i="1" s="1"/>
  <c r="AC112" i="1" s="1"/>
  <c r="Q112" i="1"/>
  <c r="P112" i="1" s="1"/>
  <c r="R112" i="1" s="1"/>
  <c r="AB111" i="1"/>
  <c r="AA111" i="1" s="1"/>
  <c r="AC111" i="1" s="1"/>
  <c r="Q111" i="1"/>
  <c r="P111" i="1" s="1"/>
  <c r="R111" i="1" s="1"/>
  <c r="AB110" i="1"/>
  <c r="Q110" i="1"/>
  <c r="P110" i="1" s="1"/>
  <c r="R110" i="1" s="1"/>
  <c r="AB109" i="1"/>
  <c r="AA109" i="1" s="1"/>
  <c r="AC109" i="1" s="1"/>
  <c r="Q109" i="1"/>
  <c r="P109" i="1" s="1"/>
  <c r="R109" i="1" s="1"/>
  <c r="AB108" i="1"/>
  <c r="AA108" i="1" s="1"/>
  <c r="AC108" i="1" s="1"/>
  <c r="Q108" i="1"/>
  <c r="P108" i="1" s="1"/>
  <c r="R108" i="1" s="1"/>
  <c r="AB107" i="1"/>
  <c r="AA107" i="1" s="1"/>
  <c r="AC107" i="1" s="1"/>
  <c r="Q107" i="1"/>
  <c r="P107" i="1" s="1"/>
  <c r="R107" i="1" s="1"/>
  <c r="AB92" i="1"/>
  <c r="S92" i="1"/>
  <c r="Q92" i="1"/>
  <c r="P92" i="1" s="1"/>
  <c r="R92" i="1" s="1"/>
  <c r="AB91" i="1"/>
  <c r="S91" i="1"/>
  <c r="Q91" i="1"/>
  <c r="P91" i="1" s="1"/>
  <c r="R91" i="1" s="1"/>
  <c r="AB90" i="1"/>
  <c r="S90" i="1"/>
  <c r="Q90" i="1"/>
  <c r="P90" i="1" s="1"/>
  <c r="R90" i="1" s="1"/>
  <c r="AB89" i="1"/>
  <c r="S89" i="1"/>
  <c r="Q89" i="1"/>
  <c r="P89" i="1" s="1"/>
  <c r="R89" i="1" s="1"/>
  <c r="AB88" i="1"/>
  <c r="S88" i="1"/>
  <c r="Q88" i="1"/>
  <c r="P88" i="1" s="1"/>
  <c r="R88" i="1" s="1"/>
  <c r="AB87" i="1"/>
  <c r="S87" i="1"/>
  <c r="Q87" i="1"/>
  <c r="P87" i="1" s="1"/>
  <c r="R87" i="1" s="1"/>
  <c r="AB68" i="1"/>
  <c r="S68" i="1"/>
  <c r="Q68" i="1"/>
  <c r="P68" i="1" s="1"/>
  <c r="R68" i="1" s="1"/>
  <c r="AB67" i="1"/>
  <c r="S67" i="1"/>
  <c r="Q67" i="1"/>
  <c r="P67" i="1" s="1"/>
  <c r="R67" i="1" s="1"/>
  <c r="AB66" i="1"/>
  <c r="S66" i="1"/>
  <c r="Q66" i="1"/>
  <c r="P66" i="1" s="1"/>
  <c r="R66" i="1" s="1"/>
  <c r="AB65" i="1"/>
  <c r="S65" i="1"/>
  <c r="Q65" i="1"/>
  <c r="P65" i="1" s="1"/>
  <c r="R65" i="1" s="1"/>
  <c r="AB64" i="1"/>
  <c r="S64" i="1"/>
  <c r="Q64" i="1"/>
  <c r="P64" i="1" s="1"/>
  <c r="R64" i="1" s="1"/>
  <c r="AB63" i="1"/>
  <c r="Q63" i="1"/>
  <c r="P63" i="1" s="1"/>
  <c r="R63" i="1" s="1"/>
  <c r="AB62" i="1"/>
  <c r="S62" i="1"/>
  <c r="Q62" i="1"/>
  <c r="P62" i="1" s="1"/>
  <c r="R62" i="1" s="1"/>
  <c r="AA88" i="1" l="1"/>
  <c r="AC88" i="1" s="1"/>
  <c r="AA90" i="1"/>
  <c r="AC90" i="1" s="1"/>
  <c r="AA62" i="1"/>
  <c r="AC62" i="1" s="1"/>
  <c r="AA64" i="1"/>
  <c r="AC64" i="1" s="1"/>
  <c r="AA66" i="1"/>
  <c r="AC66" i="1" s="1"/>
  <c r="AA67" i="1"/>
  <c r="AC67" i="1" s="1"/>
  <c r="AA91" i="1"/>
  <c r="AC91" i="1" s="1"/>
  <c r="AA87" i="1"/>
  <c r="AC87" i="1" s="1"/>
  <c r="AA89" i="1"/>
  <c r="AC89" i="1" s="1"/>
  <c r="AA110" i="1"/>
  <c r="AC110" i="1" s="1"/>
  <c r="AA113" i="1"/>
  <c r="AC113" i="1" s="1"/>
  <c r="AA92" i="1"/>
  <c r="AC92" i="1" s="1"/>
  <c r="AA63" i="1"/>
  <c r="AC63" i="1" s="1"/>
  <c r="AA68" i="1"/>
  <c r="AC68" i="1" s="1"/>
  <c r="AA65" i="1"/>
  <c r="AC65" i="1" s="1"/>
  <c r="I69" i="1" l="1"/>
  <c r="J69" i="1"/>
  <c r="K69" i="1"/>
  <c r="L69" i="1"/>
  <c r="M69" i="1"/>
  <c r="N69" i="1"/>
  <c r="O69" i="1"/>
  <c r="T69" i="1"/>
  <c r="U69" i="1"/>
  <c r="V69" i="1"/>
  <c r="W69" i="1"/>
  <c r="X69" i="1"/>
  <c r="Y69" i="1"/>
  <c r="Z69" i="1"/>
  <c r="S30" i="1" l="1"/>
  <c r="S127" i="1"/>
  <c r="I93" i="1" l="1"/>
  <c r="J93" i="1"/>
  <c r="K93" i="1"/>
  <c r="L93" i="1"/>
  <c r="M93" i="1"/>
  <c r="N93" i="1"/>
  <c r="O93" i="1"/>
  <c r="T93" i="1"/>
  <c r="U93" i="1"/>
  <c r="V93" i="1"/>
  <c r="W93" i="1"/>
  <c r="X93" i="1"/>
  <c r="Y93" i="1"/>
  <c r="Z93" i="1"/>
  <c r="I114" i="1"/>
  <c r="J114" i="1"/>
  <c r="K114" i="1"/>
  <c r="L114" i="1"/>
  <c r="M114" i="1"/>
  <c r="N114" i="1"/>
  <c r="O114" i="1"/>
  <c r="T114" i="1"/>
  <c r="U114" i="1"/>
  <c r="V114" i="1"/>
  <c r="W114" i="1"/>
  <c r="X114" i="1"/>
  <c r="Y114" i="1"/>
  <c r="Z114" i="1"/>
  <c r="I123" i="1"/>
  <c r="J123" i="1"/>
  <c r="K123" i="1"/>
  <c r="L123" i="1"/>
  <c r="M123" i="1"/>
  <c r="N123" i="1"/>
  <c r="O123" i="1"/>
  <c r="T123" i="1"/>
  <c r="U123" i="1"/>
  <c r="V123" i="1"/>
  <c r="W123" i="1"/>
  <c r="X123" i="1"/>
  <c r="Y123" i="1"/>
  <c r="Z123" i="1"/>
  <c r="S25" i="1" l="1"/>
  <c r="S24" i="1"/>
  <c r="S22" i="1"/>
  <c r="S28" i="1"/>
  <c r="S29" i="1"/>
  <c r="S31" i="1"/>
  <c r="S27" i="1"/>
  <c r="S26" i="1"/>
  <c r="S36" i="1"/>
  <c r="S37" i="1"/>
  <c r="S38" i="1"/>
  <c r="S39" i="1"/>
  <c r="S40" i="1"/>
  <c r="S41" i="1"/>
  <c r="S35" i="1"/>
  <c r="S34" i="1"/>
  <c r="S47" i="1"/>
  <c r="S46" i="1"/>
  <c r="S45" i="1"/>
  <c r="S44" i="1"/>
  <c r="S43" i="1"/>
  <c r="S52" i="1"/>
  <c r="S51" i="1"/>
  <c r="S50" i="1"/>
  <c r="S49" i="1"/>
  <c r="S55" i="1"/>
  <c r="S56" i="1"/>
  <c r="S57" i="1"/>
  <c r="S58" i="1"/>
  <c r="S59" i="1"/>
  <c r="S60" i="1"/>
  <c r="S54" i="1"/>
  <c r="S53" i="1"/>
  <c r="S71" i="1"/>
  <c r="S72" i="1"/>
  <c r="S70" i="1"/>
  <c r="S75" i="1"/>
  <c r="S96" i="1"/>
  <c r="S74" i="1"/>
  <c r="S73" i="1"/>
  <c r="S80" i="1"/>
  <c r="S81" i="1"/>
  <c r="S82" i="1"/>
  <c r="S83" i="1"/>
  <c r="S84" i="1"/>
  <c r="S85" i="1"/>
  <c r="S86" i="1"/>
  <c r="S78" i="1"/>
  <c r="S79" i="1"/>
  <c r="S95" i="1"/>
  <c r="S122" i="1"/>
  <c r="S121" i="1"/>
  <c r="S120" i="1"/>
  <c r="S118" i="1"/>
  <c r="S116" i="1"/>
  <c r="S115" i="1"/>
  <c r="S124" i="1"/>
  <c r="S128" i="1"/>
  <c r="S126" i="1"/>
  <c r="S125" i="1"/>
  <c r="AB118" i="1"/>
  <c r="Q118" i="1"/>
  <c r="P118" i="1" s="1"/>
  <c r="R118" i="1" s="1"/>
  <c r="AB117" i="1"/>
  <c r="AA117" i="1" s="1"/>
  <c r="Q117" i="1"/>
  <c r="P117" i="1" s="1"/>
  <c r="AB121" i="1"/>
  <c r="Q121" i="1"/>
  <c r="P121" i="1" s="1"/>
  <c r="R121" i="1" s="1"/>
  <c r="AB120" i="1"/>
  <c r="Q120" i="1"/>
  <c r="P120" i="1" s="1"/>
  <c r="R120" i="1" s="1"/>
  <c r="AB97" i="1"/>
  <c r="Q97" i="1"/>
  <c r="P97" i="1" s="1"/>
  <c r="R97" i="1" s="1"/>
  <c r="AB96" i="1"/>
  <c r="Q96" i="1"/>
  <c r="P96" i="1" s="1"/>
  <c r="R96" i="1" s="1"/>
  <c r="AB75" i="1"/>
  <c r="Q75" i="1"/>
  <c r="P75" i="1" s="1"/>
  <c r="R75" i="1" s="1"/>
  <c r="AB74" i="1"/>
  <c r="Q74" i="1"/>
  <c r="P74" i="1" s="1"/>
  <c r="R74" i="1" s="1"/>
  <c r="AB73" i="1"/>
  <c r="Q73" i="1"/>
  <c r="P73" i="1" s="1"/>
  <c r="R73" i="1" s="1"/>
  <c r="I4" i="1"/>
  <c r="J4" i="1"/>
  <c r="K4" i="1"/>
  <c r="L4" i="1"/>
  <c r="M4" i="1"/>
  <c r="N4" i="1"/>
  <c r="O4" i="1"/>
  <c r="T4" i="1"/>
  <c r="U4" i="1"/>
  <c r="V4" i="1"/>
  <c r="X4" i="1"/>
  <c r="Y4" i="1"/>
  <c r="Z4" i="1"/>
  <c r="I42" i="1"/>
  <c r="J42" i="1"/>
  <c r="K42" i="1"/>
  <c r="L42" i="1"/>
  <c r="M42" i="1"/>
  <c r="N42" i="1"/>
  <c r="O42" i="1"/>
  <c r="T42" i="1"/>
  <c r="U42" i="1"/>
  <c r="V42" i="1"/>
  <c r="W42" i="1"/>
  <c r="X42" i="1"/>
  <c r="Y42" i="1"/>
  <c r="Z42" i="1"/>
  <c r="AB128" i="1"/>
  <c r="Q128" i="1"/>
  <c r="R128" i="1" s="1"/>
  <c r="AB124" i="1"/>
  <c r="Q124" i="1"/>
  <c r="AB122" i="1"/>
  <c r="R122" i="1"/>
  <c r="AB127" i="1"/>
  <c r="AA127" i="1" s="1"/>
  <c r="AC127" i="1" s="1"/>
  <c r="Q127" i="1"/>
  <c r="P127" i="1" s="1"/>
  <c r="R127" i="1" s="1"/>
  <c r="AB126" i="1"/>
  <c r="Q126" i="1"/>
  <c r="P126" i="1" s="1"/>
  <c r="AB106" i="1"/>
  <c r="Q106" i="1"/>
  <c r="P106" i="1" s="1"/>
  <c r="R106" i="1" s="1"/>
  <c r="AB105" i="1"/>
  <c r="Q105" i="1"/>
  <c r="R105" i="1" s="1"/>
  <c r="AB104" i="1"/>
  <c r="Q104" i="1"/>
  <c r="R104" i="1" s="1"/>
  <c r="AB103" i="1"/>
  <c r="Q103" i="1"/>
  <c r="P103" i="1" s="1"/>
  <c r="R103" i="1" s="1"/>
  <c r="AB102" i="1"/>
  <c r="Q102" i="1"/>
  <c r="R102" i="1" s="1"/>
  <c r="AB101" i="1"/>
  <c r="Q101" i="1"/>
  <c r="P101" i="1" s="1"/>
  <c r="R101" i="1" s="1"/>
  <c r="AB100" i="1"/>
  <c r="Q100" i="1"/>
  <c r="P100" i="1" s="1"/>
  <c r="R100" i="1" s="1"/>
  <c r="AB99" i="1"/>
  <c r="Q99" i="1"/>
  <c r="P99" i="1" s="1"/>
  <c r="R99" i="1" s="1"/>
  <c r="AB86" i="1"/>
  <c r="Q86" i="1"/>
  <c r="P86" i="1" s="1"/>
  <c r="R86" i="1" s="1"/>
  <c r="AB85" i="1"/>
  <c r="Q85" i="1"/>
  <c r="P85" i="1" s="1"/>
  <c r="R85" i="1" s="1"/>
  <c r="AB84" i="1"/>
  <c r="Q84" i="1"/>
  <c r="P84" i="1" s="1"/>
  <c r="R84" i="1" s="1"/>
  <c r="AB83" i="1"/>
  <c r="Q83" i="1"/>
  <c r="P83" i="1" s="1"/>
  <c r="R83" i="1" s="1"/>
  <c r="AB82" i="1"/>
  <c r="Q82" i="1"/>
  <c r="P82" i="1" s="1"/>
  <c r="R82" i="1" s="1"/>
  <c r="AB81" i="1"/>
  <c r="Q81" i="1"/>
  <c r="P81" i="1" s="1"/>
  <c r="R81" i="1" s="1"/>
  <c r="AB80" i="1"/>
  <c r="Q80" i="1"/>
  <c r="P80" i="1" s="1"/>
  <c r="R80" i="1" s="1"/>
  <c r="AB79" i="1"/>
  <c r="Q79" i="1"/>
  <c r="P79" i="1" s="1"/>
  <c r="R79" i="1" s="1"/>
  <c r="AB78" i="1"/>
  <c r="Q78" i="1"/>
  <c r="P78" i="1" s="1"/>
  <c r="R78" i="1" s="1"/>
  <c r="AB60" i="1"/>
  <c r="Q60" i="1"/>
  <c r="P60" i="1" s="1"/>
  <c r="R60" i="1" s="1"/>
  <c r="AB59" i="1"/>
  <c r="Q59" i="1"/>
  <c r="P59" i="1" s="1"/>
  <c r="R59" i="1" s="1"/>
  <c r="AB58" i="1"/>
  <c r="Q58" i="1"/>
  <c r="P58" i="1" s="1"/>
  <c r="R58" i="1" s="1"/>
  <c r="AB57" i="1"/>
  <c r="Q57" i="1"/>
  <c r="P57" i="1" s="1"/>
  <c r="R57" i="1" s="1"/>
  <c r="AB56" i="1"/>
  <c r="Q56" i="1"/>
  <c r="P56" i="1" s="1"/>
  <c r="R56" i="1" s="1"/>
  <c r="AB55" i="1"/>
  <c r="Q55" i="1"/>
  <c r="P55" i="1" s="1"/>
  <c r="R55" i="1" s="1"/>
  <c r="AB54" i="1"/>
  <c r="Q54" i="1"/>
  <c r="P54" i="1" s="1"/>
  <c r="R54" i="1" s="1"/>
  <c r="AB53" i="1"/>
  <c r="Q53" i="1"/>
  <c r="P53" i="1" s="1"/>
  <c r="R53" i="1" s="1"/>
  <c r="AB52" i="1"/>
  <c r="Q52" i="1"/>
  <c r="P52" i="1" s="1"/>
  <c r="R52" i="1" s="1"/>
  <c r="AB51" i="1"/>
  <c r="Q51" i="1"/>
  <c r="P51" i="1" s="1"/>
  <c r="R51" i="1" s="1"/>
  <c r="AB50" i="1"/>
  <c r="Q50" i="1"/>
  <c r="P50" i="1" s="1"/>
  <c r="R50" i="1" s="1"/>
  <c r="AB49" i="1"/>
  <c r="Q49" i="1"/>
  <c r="P49" i="1" s="1"/>
  <c r="R49" i="1" s="1"/>
  <c r="AB41" i="1"/>
  <c r="Q41" i="1"/>
  <c r="P41" i="1" s="1"/>
  <c r="R41" i="1" s="1"/>
  <c r="AB40" i="1"/>
  <c r="Q40" i="1"/>
  <c r="P40" i="1" s="1"/>
  <c r="R40" i="1" s="1"/>
  <c r="AB39" i="1"/>
  <c r="Q39" i="1"/>
  <c r="P39" i="1" s="1"/>
  <c r="R39" i="1" s="1"/>
  <c r="AB38" i="1"/>
  <c r="Q38" i="1"/>
  <c r="P38" i="1" s="1"/>
  <c r="R38" i="1" s="1"/>
  <c r="AB37" i="1"/>
  <c r="Q37" i="1"/>
  <c r="P37" i="1" s="1"/>
  <c r="R37" i="1" s="1"/>
  <c r="AB36" i="1"/>
  <c r="Q36" i="1"/>
  <c r="P36" i="1" s="1"/>
  <c r="R36" i="1" s="1"/>
  <c r="AB35" i="1"/>
  <c r="Q35" i="1"/>
  <c r="P35" i="1" s="1"/>
  <c r="R35" i="1" s="1"/>
  <c r="AB34" i="1"/>
  <c r="Q34" i="1"/>
  <c r="P34" i="1" s="1"/>
  <c r="R34" i="1" s="1"/>
  <c r="AB31" i="1"/>
  <c r="Q31" i="1"/>
  <c r="P31" i="1" s="1"/>
  <c r="R31" i="1" s="1"/>
  <c r="AB30" i="1"/>
  <c r="Q30" i="1"/>
  <c r="P30" i="1" s="1"/>
  <c r="R30" i="1" s="1"/>
  <c r="AB29" i="1"/>
  <c r="Q29" i="1"/>
  <c r="P29" i="1" s="1"/>
  <c r="R29" i="1" s="1"/>
  <c r="AB28" i="1"/>
  <c r="Q28" i="1"/>
  <c r="P28" i="1" s="1"/>
  <c r="R28" i="1" s="1"/>
  <c r="AB27" i="1"/>
  <c r="Q27" i="1"/>
  <c r="P27" i="1" s="1"/>
  <c r="R27" i="1" s="1"/>
  <c r="AB26" i="1"/>
  <c r="Q26" i="1"/>
  <c r="P26" i="1" s="1"/>
  <c r="R26" i="1" s="1"/>
  <c r="AA27" i="1" l="1"/>
  <c r="AC27" i="1" s="1"/>
  <c r="AA81" i="1"/>
  <c r="AC81" i="1" s="1"/>
  <c r="AA86" i="1"/>
  <c r="AC86" i="1" s="1"/>
  <c r="AC122" i="1"/>
  <c r="AA79" i="1"/>
  <c r="AC79" i="1" s="1"/>
  <c r="AA101" i="1"/>
  <c r="AC101" i="1" s="1"/>
  <c r="AA105" i="1"/>
  <c r="AC105" i="1" s="1"/>
  <c r="AA118" i="1"/>
  <c r="AC118" i="1" s="1"/>
  <c r="S123" i="1"/>
  <c r="AA99" i="1"/>
  <c r="AC99" i="1" s="1"/>
  <c r="AA104" i="1"/>
  <c r="AC104" i="1" s="1"/>
  <c r="S69" i="1"/>
  <c r="AA26" i="1"/>
  <c r="AC26" i="1" s="1"/>
  <c r="AA84" i="1"/>
  <c r="AA124" i="1"/>
  <c r="AC124" i="1" s="1"/>
  <c r="AA58" i="1"/>
  <c r="AC58" i="1" s="1"/>
  <c r="AA102" i="1"/>
  <c r="AC102" i="1" s="1"/>
  <c r="AA106" i="1"/>
  <c r="AC106" i="1" s="1"/>
  <c r="P124" i="1"/>
  <c r="R124" i="1" s="1"/>
  <c r="AA103" i="1"/>
  <c r="AC103" i="1" s="1"/>
  <c r="AA80" i="1"/>
  <c r="AC80" i="1" s="1"/>
  <c r="AA60" i="1"/>
  <c r="AC60" i="1" s="1"/>
  <c r="S93" i="1"/>
  <c r="AA56" i="1"/>
  <c r="AC56" i="1" s="1"/>
  <c r="AA55" i="1"/>
  <c r="AC55" i="1" s="1"/>
  <c r="AA59" i="1"/>
  <c r="AC59" i="1" s="1"/>
  <c r="S114" i="1"/>
  <c r="R117" i="1"/>
  <c r="AC117" i="1"/>
  <c r="R126" i="1"/>
  <c r="AA28" i="1"/>
  <c r="AC28" i="1" s="1"/>
  <c r="AA57" i="1"/>
  <c r="AC57" i="1" s="1"/>
  <c r="AA83" i="1"/>
  <c r="AC83" i="1" s="1"/>
  <c r="AA82" i="1"/>
  <c r="AC82" i="1" s="1"/>
  <c r="AA85" i="1"/>
  <c r="AC85" i="1" s="1"/>
  <c r="AA78" i="1"/>
  <c r="AC78" i="1" s="1"/>
  <c r="AA100" i="1"/>
  <c r="AC100" i="1" s="1"/>
  <c r="AA121" i="1"/>
  <c r="AC121" i="1" s="1"/>
  <c r="AA120" i="1"/>
  <c r="AC120" i="1" s="1"/>
  <c r="AC128" i="1"/>
  <c r="AA126" i="1"/>
  <c r="AA97" i="1"/>
  <c r="AC97" i="1" s="1"/>
  <c r="AA73" i="1"/>
  <c r="AC73" i="1" s="1"/>
  <c r="AA74" i="1"/>
  <c r="AC74" i="1" s="1"/>
  <c r="AA75" i="1"/>
  <c r="AC75" i="1" s="1"/>
  <c r="AA96" i="1"/>
  <c r="AC96" i="1" s="1"/>
  <c r="S42" i="1"/>
  <c r="AA54" i="1"/>
  <c r="AC54" i="1" s="1"/>
  <c r="AA34" i="1"/>
  <c r="AC34" i="1" s="1"/>
  <c r="AA40" i="1"/>
  <c r="AC40" i="1" s="1"/>
  <c r="AA53" i="1"/>
  <c r="AC53" i="1" s="1"/>
  <c r="AA51" i="1"/>
  <c r="AC51" i="1" s="1"/>
  <c r="AA30" i="1"/>
  <c r="AC30" i="1" s="1"/>
  <c r="AA39" i="1"/>
  <c r="AC39" i="1" s="1"/>
  <c r="AA36" i="1"/>
  <c r="AC36" i="1" s="1"/>
  <c r="AA52" i="1"/>
  <c r="AC52" i="1" s="1"/>
  <c r="AA29" i="1"/>
  <c r="AC29" i="1" s="1"/>
  <c r="AA38" i="1"/>
  <c r="AC38" i="1" s="1"/>
  <c r="AA41" i="1"/>
  <c r="AC41" i="1" s="1"/>
  <c r="AA31" i="1"/>
  <c r="AC31" i="1" s="1"/>
  <c r="AA37" i="1"/>
  <c r="AC37" i="1" s="1"/>
  <c r="AA50" i="1"/>
  <c r="AC50" i="1" s="1"/>
  <c r="AA35" i="1"/>
  <c r="AC35" i="1" s="1"/>
  <c r="AA49" i="1"/>
  <c r="AC49" i="1" s="1"/>
  <c r="W20" i="1"/>
  <c r="S20" i="1"/>
  <c r="Q20" i="1"/>
  <c r="P20" i="1" s="1"/>
  <c r="R20" i="1" s="1"/>
  <c r="AB19" i="1"/>
  <c r="S19" i="1"/>
  <c r="Q19" i="1"/>
  <c r="P19" i="1" s="1"/>
  <c r="R19" i="1" s="1"/>
  <c r="AB18" i="1"/>
  <c r="S18" i="1"/>
  <c r="Q18" i="1"/>
  <c r="P18" i="1" s="1"/>
  <c r="R18" i="1" s="1"/>
  <c r="AB17" i="1"/>
  <c r="S17" i="1"/>
  <c r="Q17" i="1"/>
  <c r="P17" i="1" s="1"/>
  <c r="R17" i="1" s="1"/>
  <c r="AB16" i="1"/>
  <c r="S16" i="1"/>
  <c r="Q16" i="1"/>
  <c r="P16" i="1" s="1"/>
  <c r="R16" i="1" s="1"/>
  <c r="AB15" i="1"/>
  <c r="S15" i="1"/>
  <c r="Q15" i="1"/>
  <c r="P15" i="1" s="1"/>
  <c r="R15" i="1" s="1"/>
  <c r="AC84" i="1" l="1"/>
  <c r="AC126" i="1"/>
  <c r="AB20" i="1"/>
  <c r="AA20" i="1" s="1"/>
  <c r="AC20" i="1" s="1"/>
  <c r="W4" i="1"/>
  <c r="S4" i="1"/>
  <c r="AA16" i="1"/>
  <c r="AC16" i="1" s="1"/>
  <c r="AA17" i="1"/>
  <c r="AC17" i="1" s="1"/>
  <c r="AA18" i="1"/>
  <c r="AC18" i="1" s="1"/>
  <c r="AA19" i="1"/>
  <c r="AC19" i="1" s="1"/>
  <c r="AA15" i="1"/>
  <c r="AC15" i="1" s="1"/>
  <c r="I21" i="1" l="1"/>
  <c r="J21" i="1"/>
  <c r="K21" i="1"/>
  <c r="L21" i="1"/>
  <c r="M21" i="1"/>
  <c r="N21" i="1"/>
  <c r="O21" i="1"/>
  <c r="S21" i="1"/>
  <c r="T21" i="1"/>
  <c r="U21" i="1"/>
  <c r="V21" i="1"/>
  <c r="W21" i="1"/>
  <c r="X21" i="1"/>
  <c r="Y21" i="1"/>
  <c r="Z21" i="1"/>
  <c r="AB44" i="1" l="1"/>
  <c r="AA44" i="1" s="1"/>
  <c r="AC44" i="1" s="1"/>
  <c r="Q44" i="1"/>
  <c r="P44" i="1" s="1"/>
  <c r="R44" i="1" s="1"/>
  <c r="Q6" i="1" l="1"/>
  <c r="P6" i="1" s="1"/>
  <c r="AB5" i="1" l="1"/>
  <c r="AB6" i="1"/>
  <c r="AB7" i="1"/>
  <c r="AA7" i="1" s="1"/>
  <c r="AC7" i="1" s="1"/>
  <c r="AB8" i="1"/>
  <c r="AA8" i="1" s="1"/>
  <c r="AC8" i="1" s="1"/>
  <c r="AB9" i="1"/>
  <c r="AA9" i="1" s="1"/>
  <c r="AC9" i="1" s="1"/>
  <c r="AB10" i="1"/>
  <c r="AA10" i="1" s="1"/>
  <c r="AC10" i="1" s="1"/>
  <c r="AB11" i="1"/>
  <c r="AA11" i="1" s="1"/>
  <c r="AC11" i="1" s="1"/>
  <c r="AB12" i="1"/>
  <c r="AA12" i="1" s="1"/>
  <c r="AC12" i="1" s="1"/>
  <c r="AB22" i="1"/>
  <c r="AB24" i="1"/>
  <c r="AA24" i="1" s="1"/>
  <c r="AC24" i="1" s="1"/>
  <c r="AB23" i="1"/>
  <c r="AA23" i="1" s="1"/>
  <c r="AC23" i="1" s="1"/>
  <c r="AB25" i="1"/>
  <c r="AA25" i="1" s="1"/>
  <c r="AC25" i="1" s="1"/>
  <c r="AB43" i="1"/>
  <c r="AB45" i="1"/>
  <c r="AA45" i="1" s="1"/>
  <c r="AC45" i="1" s="1"/>
  <c r="AB46" i="1"/>
  <c r="AA46" i="1" s="1"/>
  <c r="AC46" i="1" s="1"/>
  <c r="AB47" i="1"/>
  <c r="AA47" i="1" s="1"/>
  <c r="AC47" i="1" s="1"/>
  <c r="AB70" i="1"/>
  <c r="AB71" i="1"/>
  <c r="AA71" i="1" s="1"/>
  <c r="AC71" i="1" s="1"/>
  <c r="AB72" i="1"/>
  <c r="AA72" i="1" s="1"/>
  <c r="AC72" i="1" s="1"/>
  <c r="AB94" i="1"/>
  <c r="AA94" i="1" s="1"/>
  <c r="AB95" i="1"/>
  <c r="AA95" i="1" s="1"/>
  <c r="AC95" i="1" s="1"/>
  <c r="AB116" i="1"/>
  <c r="AB115" i="1"/>
  <c r="AA115" i="1" s="1"/>
  <c r="AB125" i="1"/>
  <c r="AB123" i="1" s="1"/>
  <c r="R23" i="1"/>
  <c r="R25" i="1"/>
  <c r="R10" i="1"/>
  <c r="R6" i="1"/>
  <c r="Q5" i="1"/>
  <c r="Q7" i="1"/>
  <c r="P7" i="1" s="1"/>
  <c r="R7" i="1" s="1"/>
  <c r="Q8" i="1"/>
  <c r="P8" i="1" s="1"/>
  <c r="R8" i="1" s="1"/>
  <c r="Q9" i="1"/>
  <c r="P9" i="1" s="1"/>
  <c r="R9" i="1" s="1"/>
  <c r="Q10" i="1"/>
  <c r="Q11" i="1"/>
  <c r="P11" i="1" s="1"/>
  <c r="R11" i="1" s="1"/>
  <c r="Q12" i="1"/>
  <c r="P12" i="1" s="1"/>
  <c r="R12" i="1" s="1"/>
  <c r="Q22" i="1"/>
  <c r="Q24" i="1"/>
  <c r="P24" i="1" s="1"/>
  <c r="R24" i="1" s="1"/>
  <c r="Q23" i="1"/>
  <c r="Q25" i="1"/>
  <c r="Q43" i="1"/>
  <c r="Q45" i="1"/>
  <c r="P45" i="1" s="1"/>
  <c r="R45" i="1" s="1"/>
  <c r="Q46" i="1"/>
  <c r="P46" i="1" s="1"/>
  <c r="R46" i="1" s="1"/>
  <c r="Q47" i="1"/>
  <c r="P47" i="1" s="1"/>
  <c r="R47" i="1" s="1"/>
  <c r="Q70" i="1"/>
  <c r="Q71" i="1"/>
  <c r="P71" i="1" s="1"/>
  <c r="R71" i="1" s="1"/>
  <c r="Q72" i="1"/>
  <c r="P72" i="1" s="1"/>
  <c r="R72" i="1" s="1"/>
  <c r="Q94" i="1"/>
  <c r="Q95" i="1"/>
  <c r="P95" i="1" s="1"/>
  <c r="R95" i="1" s="1"/>
  <c r="Q116" i="1"/>
  <c r="Q115" i="1"/>
  <c r="P115" i="1" s="1"/>
  <c r="R115" i="1" s="1"/>
  <c r="Q125" i="1"/>
  <c r="Q123" i="1" s="1"/>
  <c r="Q69" i="1" l="1"/>
  <c r="AB69" i="1"/>
  <c r="Q114" i="1"/>
  <c r="Q93" i="1"/>
  <c r="AB114" i="1"/>
  <c r="AB93" i="1"/>
  <c r="AC115" i="1"/>
  <c r="AC94" i="1"/>
  <c r="R94" i="1"/>
  <c r="Q42" i="1"/>
  <c r="P5" i="1"/>
  <c r="Q4" i="1"/>
  <c r="AA125" i="1"/>
  <c r="AA123" i="1" s="1"/>
  <c r="AB42" i="1"/>
  <c r="AA5" i="1"/>
  <c r="AB4" i="1"/>
  <c r="P125" i="1"/>
  <c r="P123" i="1" s="1"/>
  <c r="P22" i="1"/>
  <c r="R22" i="1" s="1"/>
  <c r="Q21" i="1"/>
  <c r="AA22" i="1"/>
  <c r="AC22" i="1" s="1"/>
  <c r="AB21" i="1"/>
  <c r="P116" i="1"/>
  <c r="P114" i="1" s="1"/>
  <c r="AA116" i="1"/>
  <c r="AA114" i="1" s="1"/>
  <c r="P93" i="1"/>
  <c r="AA93" i="1"/>
  <c r="P70" i="1"/>
  <c r="P69" i="1" s="1"/>
  <c r="P43" i="1"/>
  <c r="P42" i="1" s="1"/>
  <c r="AA70" i="1"/>
  <c r="AA69" i="1" s="1"/>
  <c r="AA43" i="1"/>
  <c r="AA42" i="1" s="1"/>
  <c r="AA6" i="1"/>
  <c r="AC6" i="1" s="1"/>
  <c r="R125" i="1" l="1"/>
  <c r="R123" i="1" s="1"/>
  <c r="AC125" i="1"/>
  <c r="AC123" i="1" s="1"/>
  <c r="R5" i="1"/>
  <c r="R4" i="1" s="1"/>
  <c r="P4" i="1"/>
  <c r="AC5" i="1"/>
  <c r="AC4" i="1" s="1"/>
  <c r="AA4" i="1"/>
  <c r="R21" i="1"/>
  <c r="AC21" i="1"/>
  <c r="P21" i="1"/>
  <c r="AA21" i="1"/>
  <c r="AC93" i="1"/>
  <c r="R93" i="1"/>
  <c r="AC116" i="1"/>
  <c r="AC114" i="1" s="1"/>
  <c r="R116" i="1"/>
  <c r="R114" i="1" s="1"/>
  <c r="AC43" i="1"/>
  <c r="AC42" i="1" s="1"/>
  <c r="AC70" i="1"/>
  <c r="AC69" i="1" s="1"/>
  <c r="R43" i="1"/>
  <c r="R42" i="1" s="1"/>
  <c r="R70" i="1"/>
  <c r="R69" i="1" s="1"/>
  <c r="L129" i="1"/>
  <c r="M129" i="1"/>
  <c r="Z129" i="1"/>
  <c r="Y129" i="1"/>
  <c r="X129" i="1"/>
  <c r="W129" i="1"/>
  <c r="V129" i="1"/>
  <c r="U129" i="1"/>
  <c r="T129" i="1" l="1"/>
  <c r="O129" i="1"/>
  <c r="S129" i="1"/>
  <c r="N129" i="1"/>
  <c r="J129" i="1"/>
  <c r="K129" i="1"/>
  <c r="I129" i="1"/>
  <c r="H129" i="1"/>
  <c r="AB129" i="1" l="1"/>
  <c r="Q129" i="1"/>
  <c r="I130" i="1" s="1"/>
  <c r="X130" i="1" l="1"/>
  <c r="V130" i="1"/>
  <c r="Z130" i="1"/>
  <c r="U130" i="1"/>
  <c r="W130" i="1"/>
  <c r="Y130" i="1"/>
  <c r="P129" i="1"/>
  <c r="R129" i="1" s="1"/>
  <c r="L130" i="1"/>
  <c r="M130" i="1"/>
  <c r="J130" i="1"/>
  <c r="N130" i="1"/>
  <c r="AA129" i="1"/>
  <c r="AC129" i="1" s="1"/>
  <c r="O130" i="1"/>
  <c r="T130" i="1"/>
  <c r="K130" i="1"/>
  <c r="J131" i="1" l="1"/>
  <c r="U131" i="1"/>
</calcChain>
</file>

<file path=xl/sharedStrings.xml><?xml version="1.0" encoding="utf-8"?>
<sst xmlns="http://schemas.openxmlformats.org/spreadsheetml/2006/main" count="595" uniqueCount="237">
  <si>
    <t>ECTS</t>
  </si>
  <si>
    <t>Numer i nazwa modułu</t>
  </si>
  <si>
    <t>Opis modułu</t>
  </si>
  <si>
    <t>Elementy modułu</t>
  </si>
  <si>
    <t>Forma zaliczenia przedmiotu</t>
  </si>
  <si>
    <t>w</t>
  </si>
  <si>
    <t>ćw</t>
  </si>
  <si>
    <t>lab</t>
  </si>
  <si>
    <t>proj</t>
  </si>
  <si>
    <t>war</t>
  </si>
  <si>
    <t>sem</t>
  </si>
  <si>
    <t>Inne</t>
  </si>
  <si>
    <t>samokształcenie</t>
  </si>
  <si>
    <t>inne</t>
  </si>
  <si>
    <t xml:space="preserve">Semestr 1 </t>
  </si>
  <si>
    <t>Semestr 1</t>
  </si>
  <si>
    <t>M1. Wprowadzenie do studiowania</t>
  </si>
  <si>
    <t>Z/O</t>
  </si>
  <si>
    <t>E</t>
  </si>
  <si>
    <t>Kierunkowy</t>
  </si>
  <si>
    <t>Semestr 2</t>
  </si>
  <si>
    <t>Z</t>
  </si>
  <si>
    <t>Semestr 3</t>
  </si>
  <si>
    <t>Semestr 4</t>
  </si>
  <si>
    <t>Semestr 5</t>
  </si>
  <si>
    <t>Semestr 6</t>
  </si>
  <si>
    <t>Semestr 7</t>
  </si>
  <si>
    <t>LEGENDA</t>
  </si>
  <si>
    <t>specjalności do wyboru</t>
  </si>
  <si>
    <t>egzamin</t>
  </si>
  <si>
    <t>zaliczenie na ocenę</t>
  </si>
  <si>
    <t>zaliczenie</t>
  </si>
  <si>
    <t>Wymiar godzin z udziałem nauczyciela</t>
  </si>
  <si>
    <t>Wymiar godzin przedmiotu razem</t>
  </si>
  <si>
    <t>Ogólnouczelniany</t>
  </si>
  <si>
    <t>Międzykierunkowy</t>
  </si>
  <si>
    <t>Dyscyplina naukowa</t>
  </si>
  <si>
    <t>Praktyka zawodowa cz. 2</t>
  </si>
  <si>
    <t>Praktyka zawodowa cz. 1</t>
  </si>
  <si>
    <t>I</t>
  </si>
  <si>
    <t>Ogólnouczelniany/Praktyczny</t>
  </si>
  <si>
    <t>Międzykierunkowy/Praktyczny</t>
  </si>
  <si>
    <t>Kierunkowy/Praktyczny</t>
  </si>
  <si>
    <t>Do wyboru</t>
  </si>
  <si>
    <t xml:space="preserve">Moduł przygotowuje studenta do realizacji własnych pomysłów, rozwija kreatywność w działaniu oraz umiejętność komunikacji międzykulturowej, a także pozwala na dalszy rozwój kompetencji językowych. </t>
  </si>
  <si>
    <t>M3. Kompetencje matematyczno-algorytmiczne</t>
  </si>
  <si>
    <t>Analiza matematyczna i algebra liniowa - wykład</t>
  </si>
  <si>
    <t>Analiza matematyczna i algebra liniowa - ćwiczenia</t>
  </si>
  <si>
    <t>O</t>
  </si>
  <si>
    <t>Ekonomia - wykład w języku angielskim</t>
  </si>
  <si>
    <t>Ochrona danych osobowych - wykład</t>
  </si>
  <si>
    <t>BHP i ergonomia - wykład</t>
  </si>
  <si>
    <t>Język obcy cz.1. - laboratorium</t>
  </si>
  <si>
    <t>Technologie informacyjne - laboratorium</t>
  </si>
  <si>
    <t>WF - ćwiczenia</t>
  </si>
  <si>
    <t>Język obcy cz.2. - laboratorium</t>
  </si>
  <si>
    <t>Język obcy cz. 3 - laboratorium</t>
  </si>
  <si>
    <t>Język obcy cz. 4 - laboratorium</t>
  </si>
  <si>
    <t>Podstawy prawa - wykład</t>
  </si>
  <si>
    <t>Ochrona własności intelektualnej - wykład</t>
  </si>
  <si>
    <t>Kierunkowy/Do wyboru</t>
  </si>
  <si>
    <t>Studia stacjonarne</t>
  </si>
  <si>
    <t>Studia niestacjonarne</t>
  </si>
  <si>
    <t>Filozofia z etyką - wykład</t>
  </si>
  <si>
    <t>Grafika komputerowa cz.1 - wykład</t>
  </si>
  <si>
    <t>Grafika komputerowa cz.1 - ćwiczenia</t>
  </si>
  <si>
    <t>Ustawodawstwo regulujące sprawy planowania przestrzennego - wykład</t>
  </si>
  <si>
    <t>Rysunek techniczny i geometria przestrzenna - projekt</t>
  </si>
  <si>
    <t>Elementy i podstawy projektowania architektonicznego - wykład</t>
  </si>
  <si>
    <t>Elementy i podstawy projektowania architektonicznego - ćwiczenia</t>
  </si>
  <si>
    <t>Socjologia - wstęp - wykład</t>
  </si>
  <si>
    <t>Socjologia - wstęp - ćwiczenia</t>
  </si>
  <si>
    <t>Społeczno - kulturowe uwarunkowania gospodarki przestrzennej - wykład</t>
  </si>
  <si>
    <t>Społeczno - kulturowe uwarunkowania gospodarki przestrzennej - ćwiczenia</t>
  </si>
  <si>
    <t>Proekologiczne rozwiązania w kształtowaniu terenów zieleni - wykład</t>
  </si>
  <si>
    <t>Proekologiczne rozwiązania w kształtowaniu terenów zieleni - ćwiczenia</t>
  </si>
  <si>
    <t>Współczesne tendencje kształtowania terenów rekreacyjnych - wykład</t>
  </si>
  <si>
    <t>Współczesne tendencje kształtowania terenów rekreacyjnych - ćwiczenia</t>
  </si>
  <si>
    <t>Kulturowe uwarunkowania gospodarki przestrzennej - wykład</t>
  </si>
  <si>
    <t>Kulturowe uwarunkowania gospodarki przestrzennej - ćwiczenia</t>
  </si>
  <si>
    <t>M2. Kompetencje osobowościowe i społeczne cz. 1</t>
  </si>
  <si>
    <t>Moduł przygotowuje studenta do samodzielnego przygotowania i zaprezentowania pracy dyplomowej.</t>
  </si>
  <si>
    <t>Po zakończonym module student posiada umiejętność prowadzenia mediacji i negocjacji.</t>
  </si>
  <si>
    <t>Seminarium i przygotowanie pracy dyplomowej cz. 1</t>
  </si>
  <si>
    <t>Negocjacje i mediacje - warsztat</t>
  </si>
  <si>
    <t>Seminarium i przygotowanie pracy dyplomowej cz. 2</t>
  </si>
  <si>
    <t>Moduł rozwija kompetencje w zakresie matematyki oraz umożliwia poznanie i stosowanie różnego typu algorytmów.</t>
  </si>
  <si>
    <t>dyscyplina: inżynieria lądowa i transport</t>
  </si>
  <si>
    <t>dyscyplina: geografia społeczno-ekonomiczna i gospodarka przestrzenna</t>
  </si>
  <si>
    <t>G</t>
  </si>
  <si>
    <t>dyscyplina: architektura i urbanistyka</t>
  </si>
  <si>
    <t>A</t>
  </si>
  <si>
    <t>Rodzaj przedmiotu (Ogólnouczelniany, Międzykierunkowy, Kierunkowy, Do wyboru, Praktyczny)</t>
  </si>
  <si>
    <t>Grafika komputerowa cz. 2 - wykład</t>
  </si>
  <si>
    <t>Grafika komputerowa cz. 2 - ćwiczenia</t>
  </si>
  <si>
    <t>Do wyboru/Praktyczny</t>
  </si>
  <si>
    <t>Gospodarka nieruchomościami cz. 2 - wykład</t>
  </si>
  <si>
    <t>Gospodarka nieruchomościami cz. 2 - projekt</t>
  </si>
  <si>
    <t>Gospodarka nieruchomościami cz. 1 - wykład</t>
  </si>
  <si>
    <t>Gospodarka nieruchomościami cz. 1 - projekt</t>
  </si>
  <si>
    <t>Ekonomika miast i regionów - wykład</t>
  </si>
  <si>
    <t>Ekonomika miast i regionów - ćwiczenia</t>
  </si>
  <si>
    <t>Współczesna urbanistyka - wykład</t>
  </si>
  <si>
    <t>Rekultywacja terenów zdegradowanych - wykład</t>
  </si>
  <si>
    <t>Rekultywacja terenów zdegradowanych  - projekt</t>
  </si>
  <si>
    <t>Historia urbanistyki - wykład</t>
  </si>
  <si>
    <t>Rewitalizacja obszarów zurbanizowanych - wykład</t>
  </si>
  <si>
    <t>Rewitalizacja obszarów zurbanizowanych - projekt</t>
  </si>
  <si>
    <t>Wprowadzenie do inicjatywy INSPIRE - warsztat</t>
  </si>
  <si>
    <t>Wybrane zagadnienia z ruralistyki - wykład</t>
  </si>
  <si>
    <t>Kształtowanie przestrzeni miast i wsi - wykład</t>
  </si>
  <si>
    <t>Kształtowanie przestrzeni miast i wsi - ćwiczenia</t>
  </si>
  <si>
    <t>Planowanie przestrzenne - wykład</t>
  </si>
  <si>
    <t>Gospodarka obiegu zamkniętego - wykład</t>
  </si>
  <si>
    <t>Planowanie przestrzenne - projekt</t>
  </si>
  <si>
    <r>
      <t>Projektowanie urbanistyczne</t>
    </r>
    <r>
      <rPr>
        <sz val="9"/>
        <rFont val="Century Gothic"/>
        <family val="2"/>
        <charset val="238"/>
      </rPr>
      <t xml:space="preserve"> - wykład</t>
    </r>
  </si>
  <si>
    <r>
      <t>Projektowanie urbanistyczne</t>
    </r>
    <r>
      <rPr>
        <sz val="9"/>
        <rFont val="Century Gothic"/>
        <family val="2"/>
        <charset val="238"/>
      </rPr>
      <t xml:space="preserve"> - ćwiczenia</t>
    </r>
  </si>
  <si>
    <t>Studium wykonalności inwestycji - projekt</t>
  </si>
  <si>
    <t>Moduł poszerza wiedzę matematyczno-ekonomiczną o znajomość mechanizmów rozwoju gospodarczego i jego wpływu na jakość życia i funkcjonowania w przestrzeniach miast i regionów.</t>
  </si>
  <si>
    <t>Socjologia w gospodarce przestrzennej - ćwiczenia</t>
  </si>
  <si>
    <t>Geografia ekonomiczna - wykład</t>
  </si>
  <si>
    <t>Inwentaryzacja architektoniczno-urbanistyczna - projekt</t>
  </si>
  <si>
    <t>Projektowanie uniwersalne (zintegrowane) - warsztat</t>
  </si>
  <si>
    <t>Polityka rozwoju w ujęciu regionalnym i miejskim - wykład</t>
  </si>
  <si>
    <t>Projektowanie regionalne i transport - projekt</t>
  </si>
  <si>
    <t>Struktura i funkcje systemu przyrodniczego w mieście - wykład</t>
  </si>
  <si>
    <t>SmartCity - koncepcja miast inteligentnych - wykład</t>
  </si>
  <si>
    <t>SmartCity - koncepcja miast inteligentnych - warsztat</t>
  </si>
  <si>
    <t>Architektura krajobrazu w ujęciu wielkoprzestrzennym - wykład</t>
  </si>
  <si>
    <t>Architektura krajobrazu w ujęciu wielkoprzestrzennym - ćwiczenia</t>
  </si>
  <si>
    <t>Współczesna urbanistyka - ćwiczenia</t>
  </si>
  <si>
    <t>Zagospodarowanie turystyczne  - wykład</t>
  </si>
  <si>
    <t>Prawodawstwo unijne i krajowe w procesach planistycznych - wykład</t>
  </si>
  <si>
    <t>Gminny Program Rewitalizacji - wykład</t>
  </si>
  <si>
    <t>Gminny Program Rewitalizacji - projekt</t>
  </si>
  <si>
    <t>Przyrodnicze uwarunkowania gospodarki przestrzennej - wykład</t>
  </si>
  <si>
    <t>Ekologia i ochrona ekosystemów - wykład</t>
  </si>
  <si>
    <t>Ochrona wartości kulturowych w krajobrazie - wykład</t>
  </si>
  <si>
    <t>Ochrona wartości kulturowych w krajobrazie - projekt</t>
  </si>
  <si>
    <t>Studia i analizy krajobrazowe - warsztat</t>
  </si>
  <si>
    <t>Teoria organizacji i zarządzania przestrzenią - projekt</t>
  </si>
  <si>
    <t xml:space="preserve">Moduł pozwala poznać ramy prawne i administracyjne zarządzania ekosystemami miejskimi. Student nabywa wiedzę o miastach i ekosystemach miejskich we współczesnym świecie oraz umiejętności z zakresu planowania strategicznego w miastach.
</t>
  </si>
  <si>
    <t>Cele zrównoważonego rozwoju/globalne trendy w rozwoju miast - wykład</t>
  </si>
  <si>
    <t>Do wyboru/Międzykierunkowy</t>
  </si>
  <si>
    <t>Prawne aspekty procesu tworzenia strategii dla miast i ekosystemów miejskich - wykład</t>
  </si>
  <si>
    <t>Współczesna urbanistyka i planowanie przestrzenne w miastach - ćwiczenia</t>
  </si>
  <si>
    <t>Partycypacja społeczna w procesie planowania strategicznego - warsztat</t>
  </si>
  <si>
    <t>Ekologiczne aspekty planowania przestrzennego - wykład</t>
  </si>
  <si>
    <t>Ekologiczne aspekty planowania przestrzennego - ćwiczenia</t>
  </si>
  <si>
    <t xml:space="preserve">Modu pogłębia umiejętności związane ze stosowaniem inteligentnych narzędzi zarządzania ekosystemami miejskimi z poszanowaniem wartości krajobrazu kulturowego w procesach planowania i we współczesnej polityce rozwoju.
</t>
  </si>
  <si>
    <t>Zarządzanie projektami zewnętrznymi - warsztat</t>
  </si>
  <si>
    <t>Tworzenie dokumentu strategii – warsztaty - warsztat</t>
  </si>
  <si>
    <t>Ochrona krajobrazu kulturowego miast i regionów - wykład</t>
  </si>
  <si>
    <t>Ochrona krajobrazu kulturowego miast i regionów (audyt krajobrazowy) - warsztat</t>
  </si>
  <si>
    <t>Student posiada wiedzę na temat systemu planowania przestrzenego oraz nowych narzędziach planistycznych. Wie, jak istotna jest ochrona dziedzictwa kulturowego we współczesnej polityce rozwoju miast i regionów. Student ma wiedzę, czym jest rejestr  urbanistyczny oraz rozumie znaczenie danych w nim zawartych. Wie, jak istotne jest monitorowanie i ocena zmian w zagospodarowaniu przestrzennym w skali lokalnej i regionalnej.</t>
  </si>
  <si>
    <t>System planowania przestrzennego - nowe dokumenty planistyczne - wykład</t>
  </si>
  <si>
    <t>Ochrona dziedzictwa kulturowego - wykład</t>
  </si>
  <si>
    <t>Ochrona dziedzictwa kulturowego - ćwiczenia</t>
  </si>
  <si>
    <t>Rejestr Urbanistyczny, jako źródło danych o planowaniu i zagospodarowaniu przestrzennym - wykład</t>
  </si>
  <si>
    <t>Rejestr Urbanistyczny, jako źródło danych o planowaniu i zagospodarowaniu przestrzennym - ćwiczenia</t>
  </si>
  <si>
    <t>Zintegrowany plan inwestycyjny jako nowe narzędzie planistyczne - wykład</t>
  </si>
  <si>
    <t>System monitorowania i oceny zmian w zagospodarowaniu przestrzennym w skali lokalnej i regionalnej - wykład</t>
  </si>
  <si>
    <t>Do wyboru/Międzykierunkowy/Praktyczny</t>
  </si>
  <si>
    <t>Przyrodnicze uwarunkowania gospodarki przestrzennej - ćwiczenia</t>
  </si>
  <si>
    <t>Ogólnouczelniany/Do wyboru/Praktyczny</t>
  </si>
  <si>
    <t>Moduł rozwija kompetencje językowe oraz sprawność fizyczną, zapewnia studentom nabycie umiejętności komunikacyjnych oraz umiejętności wykorzystania technologii informacyjnych w pracy. Moduł wprowadza do zagadnień związanych z ekonomią.</t>
  </si>
  <si>
    <t>Techniki rozwoju kreatywności – warsztat</t>
  </si>
  <si>
    <t>Załącznik nr 2 do Programu studiów - Plan studiów na kierunku Gospodarka przestrzenna I stopnia (nabór 2026/2027)</t>
  </si>
  <si>
    <t>Komunikacja międzykulturowa - wykład</t>
  </si>
  <si>
    <t>Prowadzenie działalności gospodarczej - wykład</t>
  </si>
  <si>
    <t>Moduł rozwija kompetencje w zakresie geografii oraz ochrony środowiska</t>
  </si>
  <si>
    <t>Geografia fizyczna - wykład</t>
  </si>
  <si>
    <t>Ochrona środowiska - wykład</t>
  </si>
  <si>
    <t>M4. Kompetencje przyrodnicze</t>
  </si>
  <si>
    <t>M5. Kompetencje inżyniera gospodarki przestrzennej cz. 1</t>
  </si>
  <si>
    <t>M6. Kompetencje osobowościowe i społeczne cz. 2</t>
  </si>
  <si>
    <t>M7. Kompetencje inżyniera gospodarki przestrzennej cz. 2</t>
  </si>
  <si>
    <t>Wprowadzenie do GIS - wykład</t>
  </si>
  <si>
    <t>Wprowadzenie do GIS - ćwiczenia</t>
  </si>
  <si>
    <t>Geoportale i rozwiązania GIS w zarządzaniu innowacyjnymi ekosystemami miejskimi - wykład</t>
  </si>
  <si>
    <t>Projektowanie w środowisku GIS cz. 1 - projekt</t>
  </si>
  <si>
    <t>Projektowanie w środowisku CAD - ćwiczenia</t>
  </si>
  <si>
    <t>Projektowanie w środowisku GIS cz. 2 - projekt</t>
  </si>
  <si>
    <t>Projektowanie w środowisku GIS cz. 3 - projekt</t>
  </si>
  <si>
    <t>Partycypacja społeczna  w planowaniu przestrzennym - wykład</t>
  </si>
  <si>
    <t>Koordynacja transferu wiedzy i technologii w ekosystemach miejskich - wykład</t>
  </si>
  <si>
    <t>Zasoby ludzkie i kultura organizacyjna instytucji samorządowych - wykład</t>
  </si>
  <si>
    <t>Koncepcje miast inteligentnych we współczesnym świecie - wykład</t>
  </si>
  <si>
    <t>M8. Kompetencje geoinformatyczne</t>
  </si>
  <si>
    <t>M9. Świadomość otoczenia i przestrzeni cz. 1</t>
  </si>
  <si>
    <t>M10. Kompetencje osobowościowe i społeczne cz. 3</t>
  </si>
  <si>
    <t>M11. Rozszerzone kompetencje matematyczne cz. 2</t>
  </si>
  <si>
    <t>M12. Kompetencje geoinformatyczne</t>
  </si>
  <si>
    <t>M13. Świadomość otoczenia i przestrzeni cz. 2</t>
  </si>
  <si>
    <t>M14. S1. Rewitalizacja cz. 1</t>
  </si>
  <si>
    <t>M14. S2. Nowoczesne technologie w planowaniu przestrzennym cz. 1</t>
  </si>
  <si>
    <t>M15. Kompetencje osobowościowe i społeczne cz. 4</t>
  </si>
  <si>
    <t>M16. Kompetencje urbanistyczne i  geoinformatyczne</t>
  </si>
  <si>
    <t>M17. S1. Rewitalizacja cz.2</t>
  </si>
  <si>
    <t>M17. S2. Nowoczesne technologie w planowaniu przestrzennym cz.2</t>
  </si>
  <si>
    <t>Podstawy psychologii i techniki autoterapii – wykład</t>
  </si>
  <si>
    <t>Narzędzia geoprzetwarzania i analizy - ćwiczenia</t>
  </si>
  <si>
    <t>Moduł zapewnia podstawowe przygotowanie dotyczące bezpieczeństwa i higieny pracy, ergonomii oraz ochrony danych osobowych.</t>
  </si>
  <si>
    <t>Moduł zapoznaje z zasadami dbania o zdrowie psychiczne oraz skutecznymi technikami autoterapii, rozwija postawy etyczne i wrażliwość na drugiego człowieka, a także poszerza horyzonty myślowe nawiązując do koncepcji filozoficznych. Moduł pozwala także na dalsze rozwijanie kompetencji językowych oraz sprawności fizycznej.</t>
  </si>
  <si>
    <t xml:space="preserve">Dzięki modułowi Student zna i rozumie wpływ uwarunkowań przyrodniczych i kulturowych na funkcjonowanie ładu przestrzennego dla danego terenu. </t>
  </si>
  <si>
    <t xml:space="preserve">Dzięki modułowi student rozwija kompetencje w zakresie Geofraficznych Systemów Informacyjnych </t>
  </si>
  <si>
    <t>Dzięki modułowi student potrafi wykonywać rysunki techniczne i planistyczne. Zna i umie posługiwać się narzędziami komputerowymi stosowanymi przy tworzeniu rysunków. Umie korzystać z bazy informacyjnej w dziedzinie gospodarki nieruchomościami. Zna prawne aspekty regulujące gospodarkę i planowanie przestrzenne.</t>
  </si>
  <si>
    <t>Dzięki modułowi student zna i umie się posługiwać narzędziami komputerowymi (np. AUTO CAD) stosowanymi przy tworzeniu planów przestrzennych. Umie wykonać rzuty obiektów budowlanych.</t>
  </si>
  <si>
    <t>Dzięki modułowi student rozwija kompetencje w zakresie Geofraficznych Systemów Informacyjnych.</t>
  </si>
  <si>
    <t>Dzięki modułowi student zna i rozumie wpływ otoczenia społecznego, uwarunkowań kulturowych i przyrodniczych na funkcjonowanie ładu przestrzennego dla danego terenu.</t>
  </si>
  <si>
    <t>Po zakończonym module student zna i rozumie wpływ aspektów ochrony środowiska i krajobrazu na przebieg procesów planowania przestrzenneo. Rozumie jak ważne są działania o charakterze ekologicznym w ujęciu rozwoju gospodarczego, społecznego i ekonomicznego oraz zagadnienia związane z gospodarką obiegu zamkniętego. Posiada wiedzę, umiejętności i kompetencje do przeprowadzenia rekultywacji terenów zdegradowanych z uwzględnieniem analiz terenowych i studiów krajobrazowych.</t>
  </si>
  <si>
    <t>Dzięki modułowi student zna i rozumie podstawowe zasady urbanistyki historycznej w kontekście współczesnego zarządzania przestrzenią, z wykorzystaniem odpowiedniego oprogramowania w środowisku CAD i GIS .</t>
  </si>
  <si>
    <t xml:space="preserve">Po zakończonym module student posiada wiedzę i umiejętności na temat prowadzenia badań socjologicznych oraz udziału mieszkańców w procesach planowania przestrzennego na danym terenie. 
Rozumie aspekty współczesnej urbanistyki w kontekście rozwoju jednostek osadniczych. Student posługuje się narzędziami planistycznymi w opracowaniach projektów zagospodarowania w ujęciu turystycznym i rekreacyjnym. Posiada więdzę i umiejętności do opracowania Gminnego Programu Rewitalizacji. Rozumie znaczenie i wpływ prawodawstwa unijnego i krajowego na procesy planistyczne.
</t>
  </si>
  <si>
    <t>Dzięki modułowi student zna i rozumie przestrzenne kształtowanie miast i wsi w poszczególnych okresach historycznych oraz posiada zdolność komponowania harmonijnych założeń przestrzennych. Student  zna podatkowe aspekty gospodarki przestrzennej, a także posiada kompetencje do samodzielnego wykonania inwentaryzacji architektoniczno-urbanistycznej.A91:F110</t>
  </si>
  <si>
    <t>Po zakończonym module student zna i rozumie złożoność procesów planowania przestrzennego oraz projektowania uniwersalnego. Potrafi wskazać główne kierunki polityki rozwoju w ujęciu regionalnym i miejskim oraz zasady jej wdrażania. Rozumie znaczenie transportu w planowaniu regionalnym. Umie opracować koncepcję rozwoju systemu przyrodniczego z uwzględnieniem odpowiedniej infrastruktury miejskiej. Student pogłębia zagadnienia związane ze specjalnością, umiejętnie zarządza procesami planowania, także w ujęciu krajobrazu otwartego. Potrafi określić właściwe kierunki rozwoju miast w duchu Smartity a także jest przygotowany do wykonania dokumentacji planistycznej dla danego obszaru.</t>
  </si>
  <si>
    <t>Dzięki modułowi student rozumie uwarunkowania społeczne projektowania przestrzennego. Student posiada kompetencje socjologiczne związane z funkcjonowaniem ładu przestrzennego dla danego terenu, posiada wiedzę i umiejętności niezbędne do przeprowadznia rewitalizacji oraz zna podstawy geografii ekonomicznej.</t>
  </si>
  <si>
    <t xml:space="preserve">Moduł pozwala rozwinąć kompetencje w zakresie Geofraficznych Systemów Informacyjnych </t>
  </si>
  <si>
    <t>Po zakończonym module student ma kompetencje i zna zagadnienia związane z projektowaniem urbanistycznym</t>
  </si>
  <si>
    <t xml:space="preserve">Dzięki modułowi student stosuje nabytą wiedzę i umiejętności w praktyce. </t>
  </si>
  <si>
    <t>Po zakończonym module student ma napisaną pracę dyplomową i jest przygotowany do jej obrony.</t>
  </si>
  <si>
    <t>Moduł pozwala nabyć wiedzę, umiejętności i kompetencje związane z opracowaniem studium wykonalności inwestycji oraz zarządzeniem i organizacją procesów planistycznych.</t>
  </si>
  <si>
    <t>Moduł rozwija kompetencje językowe, a także zapoznaje studentów z podstawami porządku prawnego oraz prawem własności intelektualnej.</t>
  </si>
  <si>
    <t>Moduł zapoznaje studentów z zasadami prowadzenia własnej działalności gospodarczej,</t>
  </si>
  <si>
    <t>M18. Kompetencje urbanistyczne cz. 2</t>
  </si>
  <si>
    <t>M19. Kompetencje geoinformatyczne</t>
  </si>
  <si>
    <t>M20. S1. Rewitalizacja cz. 3</t>
  </si>
  <si>
    <t>M20. S2. Nowe instrumenty planistyczne cz. 3</t>
  </si>
  <si>
    <t>M21. Kompetencje osobowościowe i społeczne cz. 6</t>
  </si>
  <si>
    <t>M22. Przygotowanie pracy dyplomowej cz. 1</t>
  </si>
  <si>
    <t>M23. Świadomość otoczenia i przestrzeni cz.4</t>
  </si>
  <si>
    <t>M24. Kompetencje geoinformatyczne</t>
  </si>
  <si>
    <t>M25. Kompetencje i zagadnienia techniczne związane z projektowaniem urbanistycznym</t>
  </si>
  <si>
    <t>M26. S1. Praktyka zawodowa cz. 1</t>
  </si>
  <si>
    <t>M27. Kompetencje osobowościowe i społeczne cz. 7</t>
  </si>
  <si>
    <t>M28. Przygotowanie pracy dyplomowej cz. 2</t>
  </si>
  <si>
    <t>M29. Przygotowanie do prowadzenia inwestycji</t>
  </si>
  <si>
    <t>M30. S1. Praktyka zawodowa cz.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</si>
</sst>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Century Gothic"/>
      <family val="2"/>
      <charset val="238"/>
    </font>
    <font>
      <sz val="9"/>
      <name val="Century Gothic"/>
      <family val="2"/>
      <charset val="238"/>
    </font>
    <font>
      <b/>
      <sz val="9"/>
      <name val="Century Gothic"/>
      <family val="2"/>
      <charset val="238"/>
    </font>
    <font>
      <b/>
      <sz val="9"/>
      <color rgb="FFFF0000"/>
      <name val="Century Gothic"/>
      <family val="2"/>
      <charset val="238"/>
    </font>
    <font>
      <sz val="9"/>
      <color theme="1"/>
      <name val="Century Gothic"/>
      <family val="2"/>
      <charset val="238"/>
    </font>
    <font>
      <sz val="9"/>
      <color indexed="8"/>
      <name val="Century Gothic"/>
      <family val="2"/>
      <charset val="238"/>
    </font>
    <font>
      <sz val="8"/>
      <name val="Century Gothic"/>
      <family val="2"/>
      <charset val="238"/>
    </font>
    <font>
      <sz val="12"/>
      <name val="Century Gothic"/>
      <family val="2"/>
      <charset val="238"/>
    </font>
    <font>
      <b/>
      <sz val="9"/>
      <name val="Century Gothic"/>
      <family val="1"/>
    </font>
    <font>
      <b/>
      <sz val="12"/>
      <name val="Century Gothic"/>
      <family val="2"/>
      <charset val="238"/>
    </font>
    <font>
      <u/>
      <sz val="9"/>
      <name val="Century Gothic"/>
      <family val="2"/>
      <charset val="238"/>
    </font>
    <font>
      <b/>
      <sz val="8"/>
      <name val="Century Gothic"/>
      <family val="2"/>
      <charset val="238"/>
    </font>
    <font>
      <sz val="9"/>
      <name val="Century Gothic"/>
      <family val="1"/>
    </font>
    <font>
      <sz val="11"/>
      <name val="Calibri"/>
      <family val="2"/>
      <charset val="238"/>
      <scheme val="minor"/>
    </font>
    <font>
      <sz val="10"/>
      <name val="Century Gothic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10" fontId="3" fillId="2" borderId="6" xfId="0" applyNumberFormat="1" applyFont="1" applyFill="1" applyBorder="1" applyAlignment="1">
      <alignment horizontal="center" vertical="center" wrapText="1"/>
    </xf>
    <xf numFmtId="10" fontId="3" fillId="2" borderId="2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6" borderId="43" xfId="0" applyFont="1" applyFill="1" applyBorder="1" applyAlignment="1">
      <alignment horizontal="center" vertical="center" wrapText="1"/>
    </xf>
    <xf numFmtId="0" fontId="9" fillId="6" borderId="4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51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10" fontId="3" fillId="6" borderId="2" xfId="0" applyNumberFormat="1" applyFont="1" applyFill="1" applyBorder="1" applyAlignment="1">
      <alignment horizontal="center" vertical="center" wrapText="1"/>
    </xf>
    <xf numFmtId="10" fontId="3" fillId="6" borderId="1" xfId="0" applyNumberFormat="1" applyFont="1" applyFill="1" applyBorder="1" applyAlignment="1">
      <alignment horizontal="center" vertical="center" wrapText="1"/>
    </xf>
    <xf numFmtId="0" fontId="3" fillId="6" borderId="4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center" vertical="center" wrapText="1"/>
    </xf>
    <xf numFmtId="0" fontId="3" fillId="2" borderId="6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6" borderId="65" xfId="0" applyFont="1" applyFill="1" applyBorder="1" applyAlignment="1">
      <alignment horizontal="center" vertical="center" wrapText="1"/>
    </xf>
    <xf numFmtId="0" fontId="3" fillId="6" borderId="66" xfId="0" applyFont="1" applyFill="1" applyBorder="1" applyAlignment="1">
      <alignment horizontal="center" vertical="center" wrapText="1"/>
    </xf>
    <xf numFmtId="0" fontId="3" fillId="6" borderId="70" xfId="0" applyFont="1" applyFill="1" applyBorder="1" applyAlignment="1">
      <alignment horizontal="center" vertical="center" wrapText="1"/>
    </xf>
    <xf numFmtId="0" fontId="3" fillId="6" borderId="67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2" fillId="5" borderId="4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2" borderId="64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70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5" xfId="0" applyFont="1" applyBorder="1" applyAlignment="1">
      <alignment vertical="center"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3" fillId="2" borderId="75" xfId="0" applyFont="1" applyFill="1" applyBorder="1" applyAlignment="1">
      <alignment horizontal="center" vertical="center" wrapText="1"/>
    </xf>
    <xf numFmtId="0" fontId="3" fillId="2" borderId="74" xfId="0" applyFont="1" applyFill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center" wrapText="1"/>
    </xf>
    <xf numFmtId="0" fontId="3" fillId="2" borderId="68" xfId="0" applyFont="1" applyFill="1" applyBorder="1" applyAlignment="1">
      <alignment horizontal="center" vertical="center" wrapText="1"/>
    </xf>
    <xf numFmtId="0" fontId="2" fillId="5" borderId="42" xfId="0" applyFont="1" applyFill="1" applyBorder="1" applyAlignment="1">
      <alignment horizontal="center" vertical="center" wrapText="1"/>
    </xf>
    <xf numFmtId="0" fontId="2" fillId="5" borderId="57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8" borderId="26" xfId="0" applyFont="1" applyFill="1" applyBorder="1" applyAlignment="1">
      <alignment horizontal="center" vertical="center" wrapText="1"/>
    </xf>
    <xf numFmtId="0" fontId="2" fillId="8" borderId="26" xfId="0" applyFont="1" applyFill="1" applyBorder="1" applyAlignment="1">
      <alignment horizontal="center" vertical="center"/>
    </xf>
    <xf numFmtId="0" fontId="13" fillId="8" borderId="13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6" borderId="64" xfId="0" applyFont="1" applyFill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3" fillId="2" borderId="76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3" fillId="6" borderId="72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textRotation="90" wrapText="1"/>
    </xf>
    <xf numFmtId="0" fontId="2" fillId="8" borderId="31" xfId="0" applyFont="1" applyFill="1" applyBorder="1" applyAlignment="1">
      <alignment horizontal="center" vertical="center" wrapText="1"/>
    </xf>
    <xf numFmtId="0" fontId="2" fillId="8" borderId="32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14" fillId="8" borderId="32" xfId="0" applyFont="1" applyFill="1" applyBorder="1" applyAlignment="1">
      <alignment horizontal="center" vertical="center" wrapText="1"/>
    </xf>
    <xf numFmtId="0" fontId="14" fillId="8" borderId="36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68" xfId="0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59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3" fillId="3" borderId="7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" fillId="8" borderId="39" xfId="0" applyFont="1" applyFill="1" applyBorder="1" applyAlignment="1">
      <alignment horizontal="center" vertical="center" wrapText="1"/>
    </xf>
    <xf numFmtId="0" fontId="2" fillId="8" borderId="59" xfId="0" applyFont="1" applyFill="1" applyBorder="1" applyAlignment="1">
      <alignment horizontal="center" vertical="center" wrapText="1"/>
    </xf>
    <xf numFmtId="0" fontId="2" fillId="8" borderId="54" xfId="0" applyFont="1" applyFill="1" applyBorder="1" applyAlignment="1">
      <alignment horizontal="center" vertical="center" wrapText="1"/>
    </xf>
    <xf numFmtId="0" fontId="2" fillId="8" borderId="40" xfId="0" applyFont="1" applyFill="1" applyBorder="1" applyAlignment="1">
      <alignment horizontal="center" vertical="center" wrapText="1"/>
    </xf>
    <xf numFmtId="0" fontId="2" fillId="8" borderId="41" xfId="0" applyFont="1" applyFill="1" applyBorder="1" applyAlignment="1">
      <alignment horizontal="center" vertical="center" wrapText="1"/>
    </xf>
    <xf numFmtId="0" fontId="2" fillId="8" borderId="55" xfId="0" applyFont="1" applyFill="1" applyBorder="1" applyAlignment="1">
      <alignment horizontal="center" vertical="center" wrapText="1"/>
    </xf>
    <xf numFmtId="0" fontId="14" fillId="8" borderId="33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3" fillId="8" borderId="5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wrapText="1"/>
    </xf>
    <xf numFmtId="0" fontId="15" fillId="0" borderId="5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6" borderId="54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6" borderId="74" xfId="0" applyFont="1" applyFill="1" applyBorder="1" applyAlignment="1">
      <alignment horizontal="center" vertical="center" wrapText="1"/>
    </xf>
    <xf numFmtId="0" fontId="3" fillId="6" borderId="68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99FF"/>
      <color rgb="FF66C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45"/>
  <sheetViews>
    <sheetView tabSelected="1" topLeftCell="C1" zoomScale="70" zoomScaleNormal="70" zoomScaleSheetLayoutView="55" workbookViewId="0">
      <selection activeCell="P26" sqref="P26"/>
    </sheetView>
  </sheetViews>
  <sheetFormatPr defaultColWidth="9.109375" defaultRowHeight="13.2" x14ac:dyDescent="0.3"/>
  <cols>
    <col min="1" max="1" width="19.5546875" style="2" customWidth="1"/>
    <col min="2" max="2" width="33.109375" style="1" customWidth="1"/>
    <col min="3" max="3" width="37.44140625" style="1" customWidth="1"/>
    <col min="4" max="4" width="11" style="1" customWidth="1"/>
    <col min="5" max="5" width="11" style="102" customWidth="1"/>
    <col min="6" max="6" width="22.109375" style="1" customWidth="1"/>
    <col min="7" max="7" width="4.88671875" style="1" customWidth="1"/>
    <col min="8" max="8" width="6.5546875" style="1" customWidth="1"/>
    <col min="9" max="9" width="9.44140625" style="1" customWidth="1"/>
    <col min="10" max="11" width="7.5546875" style="1" customWidth="1"/>
    <col min="12" max="12" width="6.44140625" style="1" customWidth="1"/>
    <col min="13" max="13" width="6.5546875" style="1" customWidth="1"/>
    <col min="14" max="14" width="7.109375" style="1" customWidth="1"/>
    <col min="15" max="15" width="7" style="50" customWidth="1"/>
    <col min="16" max="16" width="9.88671875" style="51" customWidth="1"/>
    <col min="17" max="17" width="11.109375" style="63" customWidth="1"/>
    <col min="18" max="18" width="11.44140625" style="1" customWidth="1"/>
    <col min="19" max="19" width="8" style="1" customWidth="1"/>
    <col min="20" max="20" width="7.88671875" style="1" customWidth="1"/>
    <col min="21" max="22" width="7.5546875" style="1" bestFit="1" customWidth="1"/>
    <col min="23" max="23" width="6.44140625" style="1" customWidth="1"/>
    <col min="24" max="25" width="6.5546875" style="1" bestFit="1" customWidth="1"/>
    <col min="26" max="26" width="7.5546875" style="1" bestFit="1" customWidth="1"/>
    <col min="27" max="27" width="10" style="61" customWidth="1"/>
    <col min="28" max="28" width="12" style="61" customWidth="1"/>
    <col min="29" max="29" width="12" style="1" customWidth="1"/>
    <col min="30" max="16384" width="9.109375" style="1"/>
  </cols>
  <sheetData>
    <row r="1" spans="1:29" ht="42" customHeight="1" thickBot="1" x14ac:dyDescent="0.35">
      <c r="A1" s="314" t="s">
        <v>167</v>
      </c>
      <c r="B1" s="314"/>
      <c r="C1" s="314"/>
      <c r="D1" s="314"/>
      <c r="E1" s="314"/>
      <c r="F1" s="314"/>
      <c r="G1" s="60"/>
      <c r="H1" s="60"/>
      <c r="I1" s="60"/>
      <c r="J1" s="60"/>
      <c r="K1" s="60"/>
      <c r="L1" s="60"/>
      <c r="M1" s="60"/>
      <c r="N1" s="60"/>
      <c r="O1" s="60"/>
      <c r="P1" s="60"/>
      <c r="R1" s="60"/>
      <c r="S1" s="60"/>
      <c r="T1" s="60"/>
      <c r="U1" s="60"/>
      <c r="V1" s="60"/>
      <c r="W1" s="60"/>
      <c r="X1" s="60"/>
      <c r="Y1" s="60"/>
      <c r="Z1" s="60"/>
      <c r="AC1" s="60"/>
    </row>
    <row r="2" spans="1:29" ht="15.6" thickBot="1" x14ac:dyDescent="0.35">
      <c r="B2" s="60"/>
      <c r="C2" s="60"/>
      <c r="D2" s="60"/>
      <c r="F2" s="60"/>
      <c r="G2" s="60"/>
      <c r="H2" s="268" t="s">
        <v>61</v>
      </c>
      <c r="I2" s="268"/>
      <c r="J2" s="268"/>
      <c r="K2" s="268"/>
      <c r="L2" s="268"/>
      <c r="M2" s="268"/>
      <c r="N2" s="268"/>
      <c r="O2" s="268"/>
      <c r="P2" s="268"/>
      <c r="Q2" s="268"/>
      <c r="R2" s="284"/>
      <c r="S2" s="268" t="s">
        <v>62</v>
      </c>
      <c r="T2" s="268"/>
      <c r="U2" s="268"/>
      <c r="V2" s="268"/>
      <c r="W2" s="268"/>
      <c r="X2" s="268"/>
      <c r="Y2" s="268"/>
      <c r="Z2" s="268"/>
      <c r="AA2" s="268"/>
      <c r="AB2" s="268"/>
      <c r="AC2" s="268"/>
    </row>
    <row r="3" spans="1:29" ht="113.25" customHeight="1" thickBot="1" x14ac:dyDescent="0.35">
      <c r="A3" s="71" t="s">
        <v>1</v>
      </c>
      <c r="B3" s="71" t="s">
        <v>2</v>
      </c>
      <c r="C3" s="71" t="s">
        <v>3</v>
      </c>
      <c r="D3" s="72" t="s">
        <v>4</v>
      </c>
      <c r="E3" s="72" t="s">
        <v>36</v>
      </c>
      <c r="F3" s="73" t="s">
        <v>92</v>
      </c>
      <c r="G3" s="59"/>
      <c r="H3" s="81" t="s">
        <v>0</v>
      </c>
      <c r="I3" s="3" t="s">
        <v>5</v>
      </c>
      <c r="J3" s="115" t="s">
        <v>6</v>
      </c>
      <c r="K3" s="115" t="s">
        <v>7</v>
      </c>
      <c r="L3" s="115" t="s">
        <v>8</v>
      </c>
      <c r="M3" s="115" t="s">
        <v>9</v>
      </c>
      <c r="N3" s="115" t="s">
        <v>10</v>
      </c>
      <c r="O3" s="4" t="s">
        <v>11</v>
      </c>
      <c r="P3" s="4" t="s">
        <v>12</v>
      </c>
      <c r="Q3" s="82" t="s">
        <v>32</v>
      </c>
      <c r="R3" s="81" t="s">
        <v>33</v>
      </c>
      <c r="S3" s="81" t="s">
        <v>0</v>
      </c>
      <c r="T3" s="3" t="s">
        <v>5</v>
      </c>
      <c r="U3" s="115" t="s">
        <v>6</v>
      </c>
      <c r="V3" s="115" t="s">
        <v>7</v>
      </c>
      <c r="W3" s="115" t="s">
        <v>8</v>
      </c>
      <c r="X3" s="115" t="s">
        <v>9</v>
      </c>
      <c r="Y3" s="115" t="s">
        <v>10</v>
      </c>
      <c r="Z3" s="4" t="s">
        <v>13</v>
      </c>
      <c r="AA3" s="4" t="s">
        <v>12</v>
      </c>
      <c r="AB3" s="82" t="s">
        <v>32</v>
      </c>
      <c r="AC3" s="81" t="s">
        <v>33</v>
      </c>
    </row>
    <row r="4" spans="1:29" ht="24" customHeight="1" thickBot="1" x14ac:dyDescent="0.35">
      <c r="A4" s="315" t="s">
        <v>14</v>
      </c>
      <c r="B4" s="316"/>
      <c r="C4" s="316"/>
      <c r="D4" s="316"/>
      <c r="E4" s="316"/>
      <c r="F4" s="317"/>
      <c r="G4" s="269" t="s">
        <v>15</v>
      </c>
      <c r="H4" s="81">
        <f>SUM(H5:H20)</f>
        <v>27</v>
      </c>
      <c r="I4" s="115">
        <f>SUM(I5:I20)</f>
        <v>145</v>
      </c>
      <c r="J4" s="115">
        <f>SUM(J5:J20)</f>
        <v>90</v>
      </c>
      <c r="K4" s="115">
        <f>SUM(K5:K20)</f>
        <v>45</v>
      </c>
      <c r="L4" s="115">
        <f>SUM(L5:L20)</f>
        <v>50</v>
      </c>
      <c r="M4" s="115">
        <f>SUM(M5:M20)</f>
        <v>0</v>
      </c>
      <c r="N4" s="115">
        <f>SUM(N5:N20)</f>
        <v>0</v>
      </c>
      <c r="O4" s="115">
        <f>SUM(O5:O20)</f>
        <v>0</v>
      </c>
      <c r="P4" s="115">
        <f>SUM(P5:P20)</f>
        <v>375</v>
      </c>
      <c r="Q4" s="115">
        <f>SUM(Q5:Q20)</f>
        <v>330</v>
      </c>
      <c r="R4" s="115">
        <f>SUM(R5:R20)</f>
        <v>705</v>
      </c>
      <c r="S4" s="81">
        <f>SUM(S5:S20)</f>
        <v>27</v>
      </c>
      <c r="T4" s="115">
        <f>SUM(T5:T20)</f>
        <v>95</v>
      </c>
      <c r="U4" s="115">
        <f>SUM(U5:U20)</f>
        <v>30</v>
      </c>
      <c r="V4" s="115">
        <f>SUM(V5:V20)</f>
        <v>45</v>
      </c>
      <c r="W4" s="115">
        <f>SUM(W5:W20)</f>
        <v>30</v>
      </c>
      <c r="X4" s="115">
        <f>SUM(X5:X20)</f>
        <v>0</v>
      </c>
      <c r="Y4" s="115">
        <f>SUM(Y5:Y20)</f>
        <v>0</v>
      </c>
      <c r="Z4" s="115">
        <f>SUM(Z5:Z20)</f>
        <v>0</v>
      </c>
      <c r="AA4" s="115">
        <f>SUM(AA5:AA20)</f>
        <v>475</v>
      </c>
      <c r="AB4" s="115">
        <f>SUM(AB5:AB20)</f>
        <v>200</v>
      </c>
      <c r="AC4" s="115">
        <f>SUM(AC5:AC20)</f>
        <v>675</v>
      </c>
    </row>
    <row r="5" spans="1:29" s="51" customFormat="1" ht="42" customHeight="1" x14ac:dyDescent="0.3">
      <c r="A5" s="326" t="s">
        <v>16</v>
      </c>
      <c r="B5" s="331" t="s">
        <v>202</v>
      </c>
      <c r="C5" s="70" t="s">
        <v>50</v>
      </c>
      <c r="D5" s="70" t="s">
        <v>21</v>
      </c>
      <c r="E5" s="101" t="s">
        <v>39</v>
      </c>
      <c r="F5" s="20" t="s">
        <v>34</v>
      </c>
      <c r="G5" s="270"/>
      <c r="H5" s="87">
        <v>1</v>
      </c>
      <c r="I5" s="19">
        <v>5</v>
      </c>
      <c r="J5" s="62"/>
      <c r="K5" s="62"/>
      <c r="L5" s="62"/>
      <c r="M5" s="62"/>
      <c r="N5" s="62"/>
      <c r="O5" s="55"/>
      <c r="P5" s="55">
        <f t="shared" ref="P5:P9" si="0">H5*25-Q5</f>
        <v>20</v>
      </c>
      <c r="Q5" s="86">
        <f t="shared" ref="Q5:Q20" si="1">SUM(I5:O5)</f>
        <v>5</v>
      </c>
      <c r="R5" s="87">
        <f t="shared" ref="R5:R20" si="2">SUM(I5:P5)</f>
        <v>25</v>
      </c>
      <c r="S5" s="87">
        <v>1</v>
      </c>
      <c r="T5" s="19">
        <v>5</v>
      </c>
      <c r="U5" s="69"/>
      <c r="V5" s="69"/>
      <c r="W5" s="69"/>
      <c r="X5" s="69"/>
      <c r="Y5" s="69"/>
      <c r="Z5" s="69"/>
      <c r="AA5" s="20">
        <f t="shared" ref="AA5:AA20" si="3">S5*25-AB5</f>
        <v>20</v>
      </c>
      <c r="AB5" s="87">
        <f t="shared" ref="AB5:AB20" si="4">SUM(T5:Z5)</f>
        <v>5</v>
      </c>
      <c r="AC5" s="87">
        <f t="shared" ref="AC5:AC72" si="5">AA5+AB5</f>
        <v>25</v>
      </c>
    </row>
    <row r="6" spans="1:29" s="51" customFormat="1" ht="39.6" customHeight="1" thickBot="1" x14ac:dyDescent="0.35">
      <c r="A6" s="335"/>
      <c r="B6" s="336"/>
      <c r="C6" s="8" t="s">
        <v>51</v>
      </c>
      <c r="D6" s="8" t="s">
        <v>17</v>
      </c>
      <c r="E6" s="8" t="s">
        <v>39</v>
      </c>
      <c r="F6" s="9" t="s">
        <v>34</v>
      </c>
      <c r="G6" s="270"/>
      <c r="H6" s="88">
        <v>1</v>
      </c>
      <c r="I6" s="7">
        <v>15</v>
      </c>
      <c r="J6" s="8"/>
      <c r="K6" s="8"/>
      <c r="L6" s="8"/>
      <c r="M6" s="8"/>
      <c r="N6" s="8"/>
      <c r="O6" s="52"/>
      <c r="P6" s="55">
        <f t="shared" si="0"/>
        <v>10</v>
      </c>
      <c r="Q6" s="86">
        <f t="shared" si="1"/>
        <v>15</v>
      </c>
      <c r="R6" s="88">
        <f t="shared" si="2"/>
        <v>25</v>
      </c>
      <c r="S6" s="88">
        <v>1</v>
      </c>
      <c r="T6" s="7">
        <v>15</v>
      </c>
      <c r="U6" s="8"/>
      <c r="V6" s="8"/>
      <c r="W6" s="8"/>
      <c r="X6" s="8"/>
      <c r="Y6" s="8"/>
      <c r="Z6" s="8"/>
      <c r="AA6" s="20">
        <f t="shared" si="3"/>
        <v>10</v>
      </c>
      <c r="AB6" s="88">
        <f t="shared" si="4"/>
        <v>15</v>
      </c>
      <c r="AC6" s="88">
        <f t="shared" si="5"/>
        <v>25</v>
      </c>
    </row>
    <row r="7" spans="1:29" ht="28.35" customHeight="1" x14ac:dyDescent="0.3">
      <c r="A7" s="285" t="s">
        <v>80</v>
      </c>
      <c r="B7" s="275" t="s">
        <v>165</v>
      </c>
      <c r="C7" s="12" t="s">
        <v>52</v>
      </c>
      <c r="D7" s="12" t="s">
        <v>17</v>
      </c>
      <c r="E7" s="12" t="s">
        <v>39</v>
      </c>
      <c r="F7" s="13" t="s">
        <v>164</v>
      </c>
      <c r="G7" s="270"/>
      <c r="H7" s="85">
        <v>2</v>
      </c>
      <c r="I7" s="11"/>
      <c r="J7" s="12"/>
      <c r="K7" s="12">
        <v>30</v>
      </c>
      <c r="L7" s="12"/>
      <c r="M7" s="12"/>
      <c r="N7" s="12"/>
      <c r="O7" s="53"/>
      <c r="P7" s="53">
        <f t="shared" si="0"/>
        <v>20</v>
      </c>
      <c r="Q7" s="85">
        <f t="shared" si="1"/>
        <v>30</v>
      </c>
      <c r="R7" s="85">
        <f t="shared" si="2"/>
        <v>50</v>
      </c>
      <c r="S7" s="85">
        <v>2</v>
      </c>
      <c r="T7" s="11"/>
      <c r="U7" s="12"/>
      <c r="V7" s="12">
        <v>30</v>
      </c>
      <c r="W7" s="12"/>
      <c r="X7" s="12"/>
      <c r="Y7" s="12"/>
      <c r="Z7" s="12"/>
      <c r="AA7" s="13">
        <f t="shared" si="3"/>
        <v>20</v>
      </c>
      <c r="AB7" s="85">
        <f t="shared" si="4"/>
        <v>30</v>
      </c>
      <c r="AC7" s="85">
        <f t="shared" si="5"/>
        <v>50</v>
      </c>
    </row>
    <row r="8" spans="1:29" ht="30.6" customHeight="1" x14ac:dyDescent="0.3">
      <c r="A8" s="286"/>
      <c r="B8" s="278"/>
      <c r="C8" s="70" t="s">
        <v>49</v>
      </c>
      <c r="D8" s="70" t="s">
        <v>17</v>
      </c>
      <c r="E8" s="101" t="s">
        <v>39</v>
      </c>
      <c r="F8" s="20" t="s">
        <v>34</v>
      </c>
      <c r="G8" s="270"/>
      <c r="H8" s="87">
        <v>1</v>
      </c>
      <c r="I8" s="19">
        <v>15</v>
      </c>
      <c r="J8" s="62"/>
      <c r="K8" s="62"/>
      <c r="L8" s="62"/>
      <c r="M8" s="62"/>
      <c r="N8" s="62"/>
      <c r="O8" s="55"/>
      <c r="P8" s="55">
        <f t="shared" si="0"/>
        <v>10</v>
      </c>
      <c r="Q8" s="86">
        <f t="shared" si="1"/>
        <v>15</v>
      </c>
      <c r="R8" s="87">
        <f t="shared" si="2"/>
        <v>25</v>
      </c>
      <c r="S8" s="87">
        <v>1</v>
      </c>
      <c r="T8" s="19">
        <v>15</v>
      </c>
      <c r="U8" s="69"/>
      <c r="V8" s="69"/>
      <c r="W8" s="69"/>
      <c r="X8" s="69"/>
      <c r="Y8" s="69"/>
      <c r="Z8" s="69"/>
      <c r="AA8" s="20">
        <f t="shared" si="3"/>
        <v>10</v>
      </c>
      <c r="AB8" s="87">
        <f t="shared" si="4"/>
        <v>15</v>
      </c>
      <c r="AC8" s="87">
        <f t="shared" si="5"/>
        <v>25</v>
      </c>
    </row>
    <row r="9" spans="1:29" s="51" customFormat="1" ht="30.6" customHeight="1" x14ac:dyDescent="0.3">
      <c r="A9" s="286"/>
      <c r="B9" s="278"/>
      <c r="C9" s="70" t="s">
        <v>53</v>
      </c>
      <c r="D9" s="70" t="s">
        <v>17</v>
      </c>
      <c r="E9" s="101" t="s">
        <v>39</v>
      </c>
      <c r="F9" s="20" t="s">
        <v>40</v>
      </c>
      <c r="G9" s="270"/>
      <c r="H9" s="87">
        <v>1</v>
      </c>
      <c r="I9" s="36"/>
      <c r="J9" s="25"/>
      <c r="K9" s="25">
        <v>15</v>
      </c>
      <c r="L9" s="25"/>
      <c r="M9" s="25"/>
      <c r="N9" s="25"/>
      <c r="O9" s="57"/>
      <c r="P9" s="55">
        <f t="shared" si="0"/>
        <v>10</v>
      </c>
      <c r="Q9" s="86">
        <f t="shared" si="1"/>
        <v>15</v>
      </c>
      <c r="R9" s="87">
        <f t="shared" si="2"/>
        <v>25</v>
      </c>
      <c r="S9" s="87">
        <v>1</v>
      </c>
      <c r="T9" s="19"/>
      <c r="U9" s="69"/>
      <c r="V9" s="69">
        <v>15</v>
      </c>
      <c r="W9" s="69"/>
      <c r="X9" s="69"/>
      <c r="Y9" s="69"/>
      <c r="Z9" s="69"/>
      <c r="AA9" s="20">
        <f t="shared" si="3"/>
        <v>10</v>
      </c>
      <c r="AB9" s="87">
        <f t="shared" si="4"/>
        <v>15</v>
      </c>
      <c r="AC9" s="87">
        <f t="shared" si="5"/>
        <v>25</v>
      </c>
    </row>
    <row r="10" spans="1:29" ht="31.35" customHeight="1" thickBot="1" x14ac:dyDescent="0.35">
      <c r="A10" s="287"/>
      <c r="B10" s="279"/>
      <c r="C10" s="8" t="s">
        <v>54</v>
      </c>
      <c r="D10" s="8" t="s">
        <v>21</v>
      </c>
      <c r="E10" s="8" t="s">
        <v>39</v>
      </c>
      <c r="F10" s="9" t="s">
        <v>34</v>
      </c>
      <c r="G10" s="270"/>
      <c r="H10" s="88">
        <v>0</v>
      </c>
      <c r="I10" s="7"/>
      <c r="J10" s="8">
        <v>30</v>
      </c>
      <c r="K10" s="8"/>
      <c r="L10" s="8"/>
      <c r="M10" s="8"/>
      <c r="N10" s="8"/>
      <c r="O10" s="52"/>
      <c r="P10" s="52">
        <v>0</v>
      </c>
      <c r="Q10" s="89">
        <f t="shared" si="1"/>
        <v>30</v>
      </c>
      <c r="R10" s="88">
        <f t="shared" si="2"/>
        <v>30</v>
      </c>
      <c r="S10" s="88">
        <v>0</v>
      </c>
      <c r="T10" s="7"/>
      <c r="U10" s="8"/>
      <c r="V10" s="8"/>
      <c r="W10" s="8"/>
      <c r="X10" s="8"/>
      <c r="Y10" s="8"/>
      <c r="Z10" s="8"/>
      <c r="AA10" s="9">
        <f t="shared" si="3"/>
        <v>0</v>
      </c>
      <c r="AB10" s="88">
        <f t="shared" si="4"/>
        <v>0</v>
      </c>
      <c r="AC10" s="88">
        <f t="shared" si="5"/>
        <v>0</v>
      </c>
    </row>
    <row r="11" spans="1:29" ht="28.35" customHeight="1" x14ac:dyDescent="0.3">
      <c r="A11" s="285" t="s">
        <v>45</v>
      </c>
      <c r="B11" s="275" t="s">
        <v>86</v>
      </c>
      <c r="C11" s="12" t="s">
        <v>46</v>
      </c>
      <c r="D11" s="27" t="s">
        <v>18</v>
      </c>
      <c r="E11" s="98" t="s">
        <v>39</v>
      </c>
      <c r="F11" s="13" t="s">
        <v>35</v>
      </c>
      <c r="G11" s="270"/>
      <c r="H11" s="85">
        <v>2</v>
      </c>
      <c r="I11" s="11">
        <v>15</v>
      </c>
      <c r="J11" s="12"/>
      <c r="K11" s="12"/>
      <c r="L11" s="12"/>
      <c r="M11" s="12"/>
      <c r="N11" s="12"/>
      <c r="O11" s="53"/>
      <c r="P11" s="13">
        <f t="shared" ref="P11:P20" si="6">H11*25-Q11</f>
        <v>35</v>
      </c>
      <c r="Q11" s="85">
        <f t="shared" si="1"/>
        <v>15</v>
      </c>
      <c r="R11" s="85">
        <f t="shared" si="2"/>
        <v>50</v>
      </c>
      <c r="S11" s="85">
        <v>2</v>
      </c>
      <c r="T11" s="11">
        <v>10</v>
      </c>
      <c r="U11" s="12"/>
      <c r="V11" s="12"/>
      <c r="W11" s="12"/>
      <c r="X11" s="12"/>
      <c r="Y11" s="12"/>
      <c r="Z11" s="12"/>
      <c r="AA11" s="13">
        <f t="shared" si="3"/>
        <v>40</v>
      </c>
      <c r="AB11" s="85">
        <f t="shared" si="4"/>
        <v>10</v>
      </c>
      <c r="AC11" s="85">
        <f t="shared" si="5"/>
        <v>50</v>
      </c>
    </row>
    <row r="12" spans="1:29" ht="42.75" customHeight="1" thickBot="1" x14ac:dyDescent="0.35">
      <c r="A12" s="289"/>
      <c r="B12" s="277"/>
      <c r="C12" s="25" t="s">
        <v>47</v>
      </c>
      <c r="D12" s="25" t="s">
        <v>17</v>
      </c>
      <c r="E12" s="25" t="s">
        <v>39</v>
      </c>
      <c r="F12" s="180" t="s">
        <v>41</v>
      </c>
      <c r="G12" s="270"/>
      <c r="H12" s="87">
        <v>3</v>
      </c>
      <c r="I12" s="19"/>
      <c r="J12" s="62">
        <v>30</v>
      </c>
      <c r="K12" s="62"/>
      <c r="L12" s="62"/>
      <c r="M12" s="62"/>
      <c r="N12" s="62"/>
      <c r="O12" s="55"/>
      <c r="P12" s="20">
        <f t="shared" si="6"/>
        <v>45</v>
      </c>
      <c r="Q12" s="86">
        <f t="shared" si="1"/>
        <v>30</v>
      </c>
      <c r="R12" s="87">
        <f t="shared" si="2"/>
        <v>75</v>
      </c>
      <c r="S12" s="87">
        <v>3</v>
      </c>
      <c r="T12" s="19"/>
      <c r="U12" s="69">
        <v>15</v>
      </c>
      <c r="V12" s="69"/>
      <c r="W12" s="69"/>
      <c r="X12" s="69"/>
      <c r="Y12" s="69"/>
      <c r="Z12" s="69"/>
      <c r="AA12" s="20">
        <f t="shared" si="3"/>
        <v>60</v>
      </c>
      <c r="AB12" s="87">
        <f t="shared" si="4"/>
        <v>15</v>
      </c>
      <c r="AC12" s="87">
        <f t="shared" si="5"/>
        <v>75</v>
      </c>
    </row>
    <row r="13" spans="1:29" s="239" customFormat="1" ht="42.75" customHeight="1" x14ac:dyDescent="0.3">
      <c r="A13" s="326" t="s">
        <v>173</v>
      </c>
      <c r="B13" s="331" t="s">
        <v>170</v>
      </c>
      <c r="C13" s="259" t="s">
        <v>171</v>
      </c>
      <c r="D13" s="12" t="s">
        <v>17</v>
      </c>
      <c r="E13" s="12" t="s">
        <v>89</v>
      </c>
      <c r="F13" s="13" t="s">
        <v>35</v>
      </c>
      <c r="G13" s="270"/>
      <c r="H13" s="86">
        <v>2</v>
      </c>
      <c r="I13" s="43">
        <v>20</v>
      </c>
      <c r="J13" s="28"/>
      <c r="K13" s="28"/>
      <c r="L13" s="28"/>
      <c r="M13" s="28"/>
      <c r="N13" s="28"/>
      <c r="O13" s="58"/>
      <c r="P13" s="20">
        <f t="shared" ref="P13:P14" si="7">H13*25-Q13</f>
        <v>30</v>
      </c>
      <c r="Q13" s="86">
        <f t="shared" ref="Q13:Q14" si="8">SUM(I13:O13)</f>
        <v>20</v>
      </c>
      <c r="R13" s="87">
        <f t="shared" ref="R13:R14" si="9">SUM(I13:P13)</f>
        <v>50</v>
      </c>
      <c r="S13" s="242">
        <v>2</v>
      </c>
      <c r="T13" s="43">
        <v>10</v>
      </c>
      <c r="U13" s="28"/>
      <c r="V13" s="28"/>
      <c r="W13" s="28"/>
      <c r="X13" s="28"/>
      <c r="Y13" s="28"/>
      <c r="Z13" s="28"/>
      <c r="AA13" s="58">
        <f t="shared" si="3"/>
        <v>40</v>
      </c>
      <c r="AB13" s="86">
        <f>SUM(T13:Z13)</f>
        <v>10</v>
      </c>
      <c r="AC13" s="242">
        <f>AA13+AB13</f>
        <v>50</v>
      </c>
    </row>
    <row r="14" spans="1:29" s="239" customFormat="1" ht="42.75" customHeight="1" thickBot="1" x14ac:dyDescent="0.35">
      <c r="A14" s="335"/>
      <c r="B14" s="336"/>
      <c r="C14" s="258" t="s">
        <v>172</v>
      </c>
      <c r="D14" s="75" t="s">
        <v>17</v>
      </c>
      <c r="E14" s="75" t="s">
        <v>89</v>
      </c>
      <c r="F14" s="107" t="s">
        <v>35</v>
      </c>
      <c r="G14" s="270"/>
      <c r="H14" s="86">
        <v>1</v>
      </c>
      <c r="I14" s="43">
        <v>10</v>
      </c>
      <c r="J14" s="28"/>
      <c r="K14" s="28"/>
      <c r="L14" s="28"/>
      <c r="M14" s="28"/>
      <c r="N14" s="28"/>
      <c r="O14" s="58"/>
      <c r="P14" s="20">
        <f t="shared" si="7"/>
        <v>15</v>
      </c>
      <c r="Q14" s="86">
        <f t="shared" si="8"/>
        <v>10</v>
      </c>
      <c r="R14" s="87">
        <f t="shared" si="9"/>
        <v>25</v>
      </c>
      <c r="S14" s="242">
        <v>1</v>
      </c>
      <c r="T14" s="43">
        <v>5</v>
      </c>
      <c r="U14" s="28"/>
      <c r="V14" s="28"/>
      <c r="W14" s="28"/>
      <c r="X14" s="28"/>
      <c r="Y14" s="28"/>
      <c r="Z14" s="28"/>
      <c r="AA14" s="58">
        <f t="shared" si="3"/>
        <v>20</v>
      </c>
      <c r="AB14" s="86">
        <f t="shared" ref="AB14" si="10">SUM(T14:Z14)</f>
        <v>5</v>
      </c>
      <c r="AC14" s="242">
        <f t="shared" ref="AC14" si="11">AA14+AB14</f>
        <v>25</v>
      </c>
    </row>
    <row r="15" spans="1:29" ht="27.75" customHeight="1" x14ac:dyDescent="0.3">
      <c r="A15" s="285" t="s">
        <v>174</v>
      </c>
      <c r="B15" s="275" t="s">
        <v>206</v>
      </c>
      <c r="C15" s="117" t="s">
        <v>64</v>
      </c>
      <c r="D15" s="130" t="s">
        <v>17</v>
      </c>
      <c r="E15" s="117" t="s">
        <v>39</v>
      </c>
      <c r="F15" s="13" t="s">
        <v>19</v>
      </c>
      <c r="G15" s="270"/>
      <c r="H15" s="85">
        <v>2</v>
      </c>
      <c r="I15" s="108">
        <v>30</v>
      </c>
      <c r="J15" s="12"/>
      <c r="K15" s="12"/>
      <c r="L15" s="12"/>
      <c r="M15" s="12"/>
      <c r="N15" s="12"/>
      <c r="O15" s="12"/>
      <c r="P15" s="53">
        <f t="shared" si="6"/>
        <v>20</v>
      </c>
      <c r="Q15" s="134">
        <f t="shared" si="1"/>
        <v>30</v>
      </c>
      <c r="R15" s="85">
        <f t="shared" si="2"/>
        <v>50</v>
      </c>
      <c r="S15" s="94">
        <f t="shared" ref="S15:S20" si="12">H15</f>
        <v>2</v>
      </c>
      <c r="T15" s="108">
        <v>10</v>
      </c>
      <c r="U15" s="12"/>
      <c r="V15" s="12"/>
      <c r="W15" s="12"/>
      <c r="X15" s="12"/>
      <c r="Y15" s="12"/>
      <c r="Z15" s="12"/>
      <c r="AA15" s="53">
        <f t="shared" si="3"/>
        <v>40</v>
      </c>
      <c r="AB15" s="85">
        <f t="shared" si="4"/>
        <v>10</v>
      </c>
      <c r="AC15" s="94">
        <f t="shared" si="5"/>
        <v>50</v>
      </c>
    </row>
    <row r="16" spans="1:29" ht="30.75" customHeight="1" x14ac:dyDescent="0.3">
      <c r="A16" s="286"/>
      <c r="B16" s="278"/>
      <c r="C16" s="118" t="s">
        <v>65</v>
      </c>
      <c r="D16" s="131" t="s">
        <v>17</v>
      </c>
      <c r="E16" s="129" t="s">
        <v>39</v>
      </c>
      <c r="F16" s="20" t="s">
        <v>42</v>
      </c>
      <c r="G16" s="270"/>
      <c r="H16" s="87">
        <v>3</v>
      </c>
      <c r="I16" s="77"/>
      <c r="J16" s="129">
        <v>30</v>
      </c>
      <c r="K16" s="129"/>
      <c r="L16" s="129"/>
      <c r="M16" s="129"/>
      <c r="N16" s="129"/>
      <c r="O16" s="129"/>
      <c r="P16" s="55">
        <f t="shared" si="6"/>
        <v>45</v>
      </c>
      <c r="Q16" s="135">
        <f t="shared" si="1"/>
        <v>30</v>
      </c>
      <c r="R16" s="87">
        <f t="shared" si="2"/>
        <v>75</v>
      </c>
      <c r="S16" s="136">
        <f t="shared" si="12"/>
        <v>3</v>
      </c>
      <c r="T16" s="77"/>
      <c r="U16" s="129">
        <v>15</v>
      </c>
      <c r="V16" s="129"/>
      <c r="W16" s="129"/>
      <c r="X16" s="129"/>
      <c r="Y16" s="129"/>
      <c r="Z16" s="129"/>
      <c r="AA16" s="55">
        <f t="shared" si="3"/>
        <v>60</v>
      </c>
      <c r="AB16" s="87">
        <f t="shared" si="4"/>
        <v>15</v>
      </c>
      <c r="AC16" s="136">
        <f t="shared" si="5"/>
        <v>75</v>
      </c>
    </row>
    <row r="17" spans="1:29" s="126" customFormat="1" ht="48.6" customHeight="1" x14ac:dyDescent="0.3">
      <c r="A17" s="286"/>
      <c r="B17" s="278"/>
      <c r="C17" s="118" t="s">
        <v>66</v>
      </c>
      <c r="D17" s="132" t="s">
        <v>18</v>
      </c>
      <c r="E17" s="129" t="s">
        <v>89</v>
      </c>
      <c r="F17" s="20" t="s">
        <v>19</v>
      </c>
      <c r="G17" s="270"/>
      <c r="H17" s="87">
        <v>2</v>
      </c>
      <c r="I17" s="77">
        <v>25</v>
      </c>
      <c r="J17" s="129"/>
      <c r="K17" s="129"/>
      <c r="L17" s="129"/>
      <c r="M17" s="129"/>
      <c r="N17" s="129"/>
      <c r="O17" s="129"/>
      <c r="P17" s="55">
        <f t="shared" si="6"/>
        <v>25</v>
      </c>
      <c r="Q17" s="135">
        <f t="shared" si="1"/>
        <v>25</v>
      </c>
      <c r="R17" s="87">
        <f t="shared" si="2"/>
        <v>50</v>
      </c>
      <c r="S17" s="136">
        <f t="shared" si="12"/>
        <v>2</v>
      </c>
      <c r="T17" s="77">
        <v>15</v>
      </c>
      <c r="U17" s="129"/>
      <c r="V17" s="129"/>
      <c r="W17" s="129"/>
      <c r="X17" s="129"/>
      <c r="Y17" s="129"/>
      <c r="Z17" s="129"/>
      <c r="AA17" s="55">
        <f t="shared" si="3"/>
        <v>35</v>
      </c>
      <c r="AB17" s="87">
        <f t="shared" si="4"/>
        <v>15</v>
      </c>
      <c r="AC17" s="136">
        <f t="shared" si="5"/>
        <v>50</v>
      </c>
    </row>
    <row r="18" spans="1:29" s="126" customFormat="1" ht="30.75" customHeight="1" x14ac:dyDescent="0.3">
      <c r="A18" s="286"/>
      <c r="B18" s="278"/>
      <c r="C18" s="118" t="s">
        <v>98</v>
      </c>
      <c r="D18" s="131" t="s">
        <v>17</v>
      </c>
      <c r="E18" s="129" t="s">
        <v>39</v>
      </c>
      <c r="F18" s="20" t="s">
        <v>19</v>
      </c>
      <c r="G18" s="270"/>
      <c r="H18" s="87">
        <v>1</v>
      </c>
      <c r="I18" s="77">
        <v>10</v>
      </c>
      <c r="J18" s="129"/>
      <c r="K18" s="129"/>
      <c r="L18" s="129"/>
      <c r="M18" s="129"/>
      <c r="N18" s="129"/>
      <c r="O18" s="129"/>
      <c r="P18" s="55">
        <f t="shared" si="6"/>
        <v>15</v>
      </c>
      <c r="Q18" s="135">
        <f t="shared" si="1"/>
        <v>10</v>
      </c>
      <c r="R18" s="87">
        <f t="shared" si="2"/>
        <v>25</v>
      </c>
      <c r="S18" s="136">
        <f t="shared" si="12"/>
        <v>1</v>
      </c>
      <c r="T18" s="77">
        <v>10</v>
      </c>
      <c r="U18" s="129"/>
      <c r="V18" s="129"/>
      <c r="W18" s="129"/>
      <c r="X18" s="129"/>
      <c r="Y18" s="129"/>
      <c r="Z18" s="129"/>
      <c r="AA18" s="55">
        <f t="shared" si="3"/>
        <v>15</v>
      </c>
      <c r="AB18" s="87">
        <f t="shared" si="4"/>
        <v>10</v>
      </c>
      <c r="AC18" s="136">
        <f t="shared" si="5"/>
        <v>25</v>
      </c>
    </row>
    <row r="19" spans="1:29" s="51" customFormat="1" ht="36" customHeight="1" x14ac:dyDescent="0.3">
      <c r="A19" s="286"/>
      <c r="B19" s="278"/>
      <c r="C19" s="118" t="s">
        <v>99</v>
      </c>
      <c r="D19" s="131" t="s">
        <v>17</v>
      </c>
      <c r="E19" s="129" t="s">
        <v>39</v>
      </c>
      <c r="F19" s="20" t="s">
        <v>42</v>
      </c>
      <c r="G19" s="270"/>
      <c r="H19" s="87">
        <v>2</v>
      </c>
      <c r="I19" s="77"/>
      <c r="J19" s="129"/>
      <c r="K19" s="129"/>
      <c r="L19" s="129">
        <v>20</v>
      </c>
      <c r="M19" s="129"/>
      <c r="N19" s="129"/>
      <c r="O19" s="129"/>
      <c r="P19" s="55">
        <f t="shared" si="6"/>
        <v>30</v>
      </c>
      <c r="Q19" s="135">
        <f t="shared" si="1"/>
        <v>20</v>
      </c>
      <c r="R19" s="87">
        <f t="shared" si="2"/>
        <v>50</v>
      </c>
      <c r="S19" s="136">
        <f t="shared" si="12"/>
        <v>2</v>
      </c>
      <c r="T19" s="77"/>
      <c r="U19" s="129"/>
      <c r="V19" s="129"/>
      <c r="W19" s="129">
        <v>15</v>
      </c>
      <c r="X19" s="129"/>
      <c r="Y19" s="129"/>
      <c r="Z19" s="129"/>
      <c r="AA19" s="55">
        <f t="shared" si="3"/>
        <v>35</v>
      </c>
      <c r="AB19" s="87">
        <f t="shared" si="4"/>
        <v>15</v>
      </c>
      <c r="AC19" s="136">
        <f t="shared" si="5"/>
        <v>50</v>
      </c>
    </row>
    <row r="20" spans="1:29" ht="36.75" customHeight="1" thickBot="1" x14ac:dyDescent="0.35">
      <c r="A20" s="287"/>
      <c r="B20" s="279"/>
      <c r="C20" s="119" t="s">
        <v>67</v>
      </c>
      <c r="D20" s="133" t="s">
        <v>17</v>
      </c>
      <c r="E20" s="8" t="s">
        <v>39</v>
      </c>
      <c r="F20" s="9" t="s">
        <v>42</v>
      </c>
      <c r="G20" s="270"/>
      <c r="H20" s="88">
        <v>3</v>
      </c>
      <c r="I20" s="78"/>
      <c r="J20" s="8"/>
      <c r="K20" s="8"/>
      <c r="L20" s="8">
        <v>30</v>
      </c>
      <c r="M20" s="8"/>
      <c r="N20" s="8"/>
      <c r="O20" s="8"/>
      <c r="P20" s="52">
        <f t="shared" si="6"/>
        <v>45</v>
      </c>
      <c r="Q20" s="137">
        <f t="shared" si="1"/>
        <v>30</v>
      </c>
      <c r="R20" s="88">
        <f t="shared" si="2"/>
        <v>75</v>
      </c>
      <c r="S20" s="97">
        <f t="shared" si="12"/>
        <v>3</v>
      </c>
      <c r="T20" s="78"/>
      <c r="U20" s="8"/>
      <c r="V20" s="8"/>
      <c r="W20" s="8">
        <f>0.5*L20</f>
        <v>15</v>
      </c>
      <c r="X20" s="8"/>
      <c r="Y20" s="8"/>
      <c r="Z20" s="8"/>
      <c r="AA20" s="52">
        <f t="shared" si="3"/>
        <v>60</v>
      </c>
      <c r="AB20" s="88">
        <f t="shared" si="4"/>
        <v>15</v>
      </c>
      <c r="AC20" s="97">
        <f t="shared" si="5"/>
        <v>75</v>
      </c>
    </row>
    <row r="21" spans="1:29" ht="20.100000000000001" customHeight="1" thickBot="1" x14ac:dyDescent="0.35">
      <c r="A21" s="281" t="s">
        <v>20</v>
      </c>
      <c r="B21" s="282"/>
      <c r="C21" s="282"/>
      <c r="D21" s="282"/>
      <c r="E21" s="282"/>
      <c r="F21" s="283"/>
      <c r="G21" s="269" t="s">
        <v>20</v>
      </c>
      <c r="H21" s="81">
        <f>SUM(H22:H41)</f>
        <v>33</v>
      </c>
      <c r="I21" s="103">
        <f>SUM(I22:I41)</f>
        <v>189</v>
      </c>
      <c r="J21" s="103">
        <f>SUM(J22:J41)</f>
        <v>180</v>
      </c>
      <c r="K21" s="103">
        <f>SUM(K22:K41)</f>
        <v>30</v>
      </c>
      <c r="L21" s="103">
        <f>SUM(L22:L41)</f>
        <v>20</v>
      </c>
      <c r="M21" s="103">
        <f>SUM(M22:M41)</f>
        <v>0</v>
      </c>
      <c r="N21" s="103">
        <f>SUM(N22:N41)</f>
        <v>0</v>
      </c>
      <c r="O21" s="103">
        <f>SUM(O22:O41)</f>
        <v>0</v>
      </c>
      <c r="P21" s="103">
        <f>SUM(P22:P41)</f>
        <v>401</v>
      </c>
      <c r="Q21" s="103">
        <f>SUM(Q22:Q41)</f>
        <v>419</v>
      </c>
      <c r="R21" s="103">
        <f>SUM(R22:R41)</f>
        <v>820</v>
      </c>
      <c r="S21" s="81">
        <f>SUM(S22:S41)</f>
        <v>33</v>
      </c>
      <c r="T21" s="103">
        <f>SUM(T22:T41)</f>
        <v>84</v>
      </c>
      <c r="U21" s="103">
        <f>SUM(U22:U41)</f>
        <v>70</v>
      </c>
      <c r="V21" s="103">
        <f>SUM(V22:V41)</f>
        <v>30</v>
      </c>
      <c r="W21" s="103">
        <f>SUM(W22:W41)</f>
        <v>15</v>
      </c>
      <c r="X21" s="103">
        <f>SUM(X22:X41)</f>
        <v>0</v>
      </c>
      <c r="Y21" s="103">
        <f>SUM(Y22:Y41)</f>
        <v>0</v>
      </c>
      <c r="Z21" s="103">
        <f>SUM(Z22:Z41)</f>
        <v>0</v>
      </c>
      <c r="AA21" s="103">
        <f>SUM(AA22:AA41)</f>
        <v>626</v>
      </c>
      <c r="AB21" s="103">
        <f>SUM(AB22:AB41)</f>
        <v>199</v>
      </c>
      <c r="AC21" s="103">
        <f>SUM(AC22:AC41)</f>
        <v>825</v>
      </c>
    </row>
    <row r="22" spans="1:29" ht="27.75" customHeight="1" x14ac:dyDescent="0.3">
      <c r="A22" s="285" t="s">
        <v>175</v>
      </c>
      <c r="B22" s="275" t="s">
        <v>203</v>
      </c>
      <c r="C22" s="220" t="s">
        <v>55</v>
      </c>
      <c r="D22" s="27" t="s">
        <v>17</v>
      </c>
      <c r="E22" s="98" t="s">
        <v>48</v>
      </c>
      <c r="F22" s="16" t="s">
        <v>164</v>
      </c>
      <c r="G22" s="270"/>
      <c r="H22" s="86">
        <v>2</v>
      </c>
      <c r="I22" s="26"/>
      <c r="J22" s="27"/>
      <c r="K22" s="27">
        <v>30</v>
      </c>
      <c r="L22" s="27"/>
      <c r="M22" s="27"/>
      <c r="N22" s="12"/>
      <c r="O22" s="53"/>
      <c r="P22" s="53">
        <f>H22*25-Q22</f>
        <v>20</v>
      </c>
      <c r="Q22" s="85">
        <f t="shared" ref="Q22:Q41" si="13">SUM(I22:O22)</f>
        <v>30</v>
      </c>
      <c r="R22" s="85">
        <f t="shared" ref="R22:R41" si="14">SUM(I22:P22)</f>
        <v>50</v>
      </c>
      <c r="S22" s="85">
        <f>H22</f>
        <v>2</v>
      </c>
      <c r="T22" s="26"/>
      <c r="U22" s="27"/>
      <c r="V22" s="27">
        <v>30</v>
      </c>
      <c r="W22" s="27"/>
      <c r="X22" s="27"/>
      <c r="Y22" s="12"/>
      <c r="Z22" s="12"/>
      <c r="AA22" s="13">
        <f t="shared" ref="AA22:AA41" si="15">S22*25-AB22</f>
        <v>20</v>
      </c>
      <c r="AB22" s="85">
        <f t="shared" ref="AB22:AB41" si="16">SUM(T22:Z22)</f>
        <v>30</v>
      </c>
      <c r="AC22" s="85">
        <f t="shared" si="5"/>
        <v>50</v>
      </c>
    </row>
    <row r="23" spans="1:29" s="218" customFormat="1" ht="33.6" customHeight="1" x14ac:dyDescent="0.3">
      <c r="A23" s="288"/>
      <c r="B23" s="276"/>
      <c r="C23" s="266" t="s">
        <v>200</v>
      </c>
      <c r="D23" s="30" t="s">
        <v>17</v>
      </c>
      <c r="E23" s="99" t="s">
        <v>48</v>
      </c>
      <c r="F23" s="17" t="s">
        <v>34</v>
      </c>
      <c r="G23" s="270"/>
      <c r="H23" s="90">
        <v>2</v>
      </c>
      <c r="I23" s="264">
        <v>15</v>
      </c>
      <c r="J23" s="33"/>
      <c r="K23" s="33"/>
      <c r="L23" s="33"/>
      <c r="N23" s="25"/>
      <c r="O23" s="57"/>
      <c r="P23" s="55">
        <v>0</v>
      </c>
      <c r="Q23" s="86">
        <f>SUM(I23:O23)</f>
        <v>15</v>
      </c>
      <c r="R23" s="87">
        <f>SUM(I23:P23)</f>
        <v>15</v>
      </c>
      <c r="S23" s="87">
        <v>2</v>
      </c>
      <c r="T23" s="266">
        <v>10</v>
      </c>
      <c r="U23" s="30"/>
      <c r="V23" s="30"/>
      <c r="W23" s="30"/>
      <c r="Y23" s="69"/>
      <c r="Z23" s="69"/>
      <c r="AA23" s="20">
        <f t="shared" si="15"/>
        <v>40</v>
      </c>
      <c r="AB23" s="87">
        <f>SUM(T23:Z23)</f>
        <v>10</v>
      </c>
      <c r="AC23" s="87">
        <f>AA23+AB23</f>
        <v>50</v>
      </c>
    </row>
    <row r="24" spans="1:29" s="219" customFormat="1" ht="33.6" customHeight="1" x14ac:dyDescent="0.3">
      <c r="A24" s="288"/>
      <c r="B24" s="276"/>
      <c r="C24" s="222" t="s">
        <v>63</v>
      </c>
      <c r="D24" s="30" t="s">
        <v>17</v>
      </c>
      <c r="E24" s="99" t="s">
        <v>48</v>
      </c>
      <c r="F24" s="17" t="s">
        <v>34</v>
      </c>
      <c r="G24" s="270"/>
      <c r="H24" s="87">
        <v>1</v>
      </c>
      <c r="I24" s="29">
        <v>9</v>
      </c>
      <c r="J24" s="30"/>
      <c r="K24" s="30"/>
      <c r="L24" s="30"/>
      <c r="M24" s="30"/>
      <c r="N24" s="62"/>
      <c r="O24" s="55"/>
      <c r="P24" s="55">
        <f>H24*25-Q24</f>
        <v>16</v>
      </c>
      <c r="Q24" s="86">
        <f t="shared" si="13"/>
        <v>9</v>
      </c>
      <c r="R24" s="87">
        <f t="shared" si="14"/>
        <v>25</v>
      </c>
      <c r="S24" s="87">
        <f>H24</f>
        <v>1</v>
      </c>
      <c r="T24" s="29">
        <v>9</v>
      </c>
      <c r="U24" s="30"/>
      <c r="V24" s="30"/>
      <c r="W24" s="30"/>
      <c r="X24" s="30"/>
      <c r="Y24" s="69"/>
      <c r="Z24" s="69"/>
      <c r="AA24" s="20">
        <f t="shared" si="15"/>
        <v>16</v>
      </c>
      <c r="AB24" s="87">
        <f t="shared" si="16"/>
        <v>9</v>
      </c>
      <c r="AC24" s="87">
        <f>AA24+AB24</f>
        <v>25</v>
      </c>
    </row>
    <row r="25" spans="1:29" ht="31.35" customHeight="1" thickBot="1" x14ac:dyDescent="0.35">
      <c r="A25" s="289"/>
      <c r="B25" s="277"/>
      <c r="C25" s="123" t="s">
        <v>54</v>
      </c>
      <c r="D25" s="123" t="s">
        <v>21</v>
      </c>
      <c r="E25" s="123" t="s">
        <v>48</v>
      </c>
      <c r="F25" s="111" t="s">
        <v>34</v>
      </c>
      <c r="G25" s="270"/>
      <c r="H25" s="90">
        <v>0</v>
      </c>
      <c r="I25" s="122"/>
      <c r="J25" s="123">
        <v>30</v>
      </c>
      <c r="K25" s="123"/>
      <c r="L25" s="123"/>
      <c r="M25" s="123"/>
      <c r="N25" s="25"/>
      <c r="O25" s="57"/>
      <c r="P25" s="57">
        <v>0</v>
      </c>
      <c r="Q25" s="83">
        <f t="shared" si="13"/>
        <v>30</v>
      </c>
      <c r="R25" s="90">
        <f t="shared" si="14"/>
        <v>30</v>
      </c>
      <c r="S25" s="87">
        <f t="shared" ref="S25:S41" si="17">H25</f>
        <v>0</v>
      </c>
      <c r="T25" s="122"/>
      <c r="U25" s="123">
        <v>0</v>
      </c>
      <c r="V25" s="123"/>
      <c r="W25" s="123"/>
      <c r="X25" s="123"/>
      <c r="Y25" s="25"/>
      <c r="Z25" s="25"/>
      <c r="AA25" s="34">
        <f t="shared" si="15"/>
        <v>0</v>
      </c>
      <c r="AB25" s="90">
        <f t="shared" si="16"/>
        <v>0</v>
      </c>
      <c r="AC25" s="90">
        <f t="shared" si="5"/>
        <v>0</v>
      </c>
    </row>
    <row r="26" spans="1:29" ht="37.5" customHeight="1" x14ac:dyDescent="0.3">
      <c r="A26" s="290" t="s">
        <v>176</v>
      </c>
      <c r="B26" s="272" t="s">
        <v>207</v>
      </c>
      <c r="C26" s="117" t="s">
        <v>93</v>
      </c>
      <c r="D26" s="130" t="s">
        <v>17</v>
      </c>
      <c r="E26" s="130" t="s">
        <v>39</v>
      </c>
      <c r="F26" s="139" t="s">
        <v>19</v>
      </c>
      <c r="G26" s="271"/>
      <c r="H26" s="85">
        <v>2</v>
      </c>
      <c r="I26" s="108">
        <v>30</v>
      </c>
      <c r="J26" s="12"/>
      <c r="K26" s="12"/>
      <c r="L26" s="12"/>
      <c r="M26" s="12"/>
      <c r="N26" s="12"/>
      <c r="O26" s="12"/>
      <c r="P26" s="53">
        <f t="shared" ref="P26:P41" si="18">H26*25-Q26</f>
        <v>20</v>
      </c>
      <c r="Q26" s="112">
        <f t="shared" si="13"/>
        <v>30</v>
      </c>
      <c r="R26" s="10">
        <f t="shared" si="14"/>
        <v>50</v>
      </c>
      <c r="S26" s="94">
        <f t="shared" si="17"/>
        <v>2</v>
      </c>
      <c r="T26" s="108">
        <v>10</v>
      </c>
      <c r="U26" s="12"/>
      <c r="V26" s="12"/>
      <c r="W26" s="12"/>
      <c r="X26" s="12"/>
      <c r="Y26" s="12"/>
      <c r="Z26" s="12"/>
      <c r="AA26" s="53">
        <f t="shared" si="15"/>
        <v>40</v>
      </c>
      <c r="AB26" s="10">
        <f t="shared" si="16"/>
        <v>10</v>
      </c>
      <c r="AC26" s="149">
        <f t="shared" ref="AC26:AC41" si="19">SUM(T26:AA26)</f>
        <v>50</v>
      </c>
    </row>
    <row r="27" spans="1:29" s="51" customFormat="1" ht="37.5" customHeight="1" x14ac:dyDescent="0.3">
      <c r="A27" s="291"/>
      <c r="B27" s="273"/>
      <c r="C27" s="118" t="s">
        <v>94</v>
      </c>
      <c r="D27" s="131" t="s">
        <v>17</v>
      </c>
      <c r="E27" s="131" t="s">
        <v>39</v>
      </c>
      <c r="F27" s="141" t="s">
        <v>42</v>
      </c>
      <c r="G27" s="271"/>
      <c r="H27" s="87">
        <v>3</v>
      </c>
      <c r="I27" s="77"/>
      <c r="J27" s="129">
        <v>30</v>
      </c>
      <c r="K27" s="129"/>
      <c r="L27" s="129"/>
      <c r="M27" s="129"/>
      <c r="N27" s="129"/>
      <c r="O27" s="129"/>
      <c r="P27" s="55">
        <f t="shared" si="18"/>
        <v>45</v>
      </c>
      <c r="Q27" s="113">
        <f t="shared" si="13"/>
        <v>30</v>
      </c>
      <c r="R27" s="18">
        <f t="shared" si="14"/>
        <v>75</v>
      </c>
      <c r="S27" s="136">
        <f t="shared" si="17"/>
        <v>3</v>
      </c>
      <c r="T27" s="77"/>
      <c r="U27" s="129">
        <v>15</v>
      </c>
      <c r="V27" s="129"/>
      <c r="W27" s="129"/>
      <c r="X27" s="129"/>
      <c r="Y27" s="129"/>
      <c r="Z27" s="129"/>
      <c r="AA27" s="55">
        <f t="shared" si="15"/>
        <v>60</v>
      </c>
      <c r="AB27" s="18">
        <f t="shared" si="16"/>
        <v>15</v>
      </c>
      <c r="AC27" s="147">
        <f t="shared" si="19"/>
        <v>75</v>
      </c>
    </row>
    <row r="28" spans="1:29" s="126" customFormat="1" ht="37.5" customHeight="1" x14ac:dyDescent="0.3">
      <c r="A28" s="291"/>
      <c r="B28" s="273"/>
      <c r="C28" s="143" t="s">
        <v>96</v>
      </c>
      <c r="D28" s="131" t="s">
        <v>17</v>
      </c>
      <c r="E28" s="131" t="s">
        <v>39</v>
      </c>
      <c r="F28" s="141" t="s">
        <v>19</v>
      </c>
      <c r="G28" s="271"/>
      <c r="H28" s="87">
        <v>2</v>
      </c>
      <c r="I28" s="77">
        <v>20</v>
      </c>
      <c r="J28" s="129"/>
      <c r="K28" s="129"/>
      <c r="L28" s="129"/>
      <c r="M28" s="129"/>
      <c r="N28" s="129"/>
      <c r="O28" s="129"/>
      <c r="P28" s="55">
        <f t="shared" si="18"/>
        <v>30</v>
      </c>
      <c r="Q28" s="113">
        <f t="shared" si="13"/>
        <v>20</v>
      </c>
      <c r="R28" s="18">
        <f t="shared" si="14"/>
        <v>50</v>
      </c>
      <c r="S28" s="136">
        <f t="shared" si="17"/>
        <v>2</v>
      </c>
      <c r="T28" s="77">
        <v>10</v>
      </c>
      <c r="U28" s="129"/>
      <c r="V28" s="129"/>
      <c r="W28" s="129"/>
      <c r="X28" s="129"/>
      <c r="Y28" s="129"/>
      <c r="Z28" s="129"/>
      <c r="AA28" s="55">
        <f t="shared" si="15"/>
        <v>40</v>
      </c>
      <c r="AB28" s="18">
        <f t="shared" si="16"/>
        <v>10</v>
      </c>
      <c r="AC28" s="147">
        <f t="shared" si="19"/>
        <v>50</v>
      </c>
    </row>
    <row r="29" spans="1:29" s="126" customFormat="1" ht="37.5" customHeight="1" x14ac:dyDescent="0.3">
      <c r="A29" s="291"/>
      <c r="B29" s="273"/>
      <c r="C29" s="143" t="s">
        <v>97</v>
      </c>
      <c r="D29" s="131" t="s">
        <v>17</v>
      </c>
      <c r="E29" s="131" t="s">
        <v>39</v>
      </c>
      <c r="F29" s="141" t="s">
        <v>42</v>
      </c>
      <c r="G29" s="271"/>
      <c r="H29" s="87">
        <v>2</v>
      </c>
      <c r="I29" s="77"/>
      <c r="J29" s="129"/>
      <c r="K29" s="129"/>
      <c r="L29" s="129">
        <v>20</v>
      </c>
      <c r="M29" s="129"/>
      <c r="N29" s="129"/>
      <c r="O29" s="129"/>
      <c r="P29" s="55">
        <f t="shared" si="18"/>
        <v>30</v>
      </c>
      <c r="Q29" s="113">
        <f t="shared" si="13"/>
        <v>20</v>
      </c>
      <c r="R29" s="18">
        <f t="shared" si="14"/>
        <v>50</v>
      </c>
      <c r="S29" s="136">
        <f t="shared" si="17"/>
        <v>2</v>
      </c>
      <c r="T29" s="77"/>
      <c r="U29" s="129"/>
      <c r="V29" s="129"/>
      <c r="W29" s="129">
        <v>15</v>
      </c>
      <c r="X29" s="129"/>
      <c r="Y29" s="129"/>
      <c r="Z29" s="129"/>
      <c r="AA29" s="55">
        <f t="shared" si="15"/>
        <v>35</v>
      </c>
      <c r="AB29" s="18">
        <f t="shared" si="16"/>
        <v>15</v>
      </c>
      <c r="AC29" s="147">
        <f t="shared" si="19"/>
        <v>50</v>
      </c>
    </row>
    <row r="30" spans="1:29" s="51" customFormat="1" ht="37.5" customHeight="1" x14ac:dyDescent="0.3">
      <c r="A30" s="291"/>
      <c r="B30" s="273"/>
      <c r="C30" s="131" t="s">
        <v>68</v>
      </c>
      <c r="D30" s="132" t="s">
        <v>18</v>
      </c>
      <c r="E30" s="175" t="s">
        <v>91</v>
      </c>
      <c r="F30" s="141" t="s">
        <v>19</v>
      </c>
      <c r="G30" s="271"/>
      <c r="H30" s="87">
        <v>2</v>
      </c>
      <c r="I30" s="77">
        <v>30</v>
      </c>
      <c r="J30" s="129"/>
      <c r="K30" s="129"/>
      <c r="L30" s="129"/>
      <c r="M30" s="129"/>
      <c r="N30" s="129"/>
      <c r="O30" s="129"/>
      <c r="P30" s="55">
        <f t="shared" si="18"/>
        <v>20</v>
      </c>
      <c r="Q30" s="113">
        <f t="shared" si="13"/>
        <v>30</v>
      </c>
      <c r="R30" s="18">
        <f t="shared" si="14"/>
        <v>50</v>
      </c>
      <c r="S30" s="136">
        <f t="shared" si="17"/>
        <v>2</v>
      </c>
      <c r="T30" s="77">
        <v>10</v>
      </c>
      <c r="U30" s="129"/>
      <c r="V30" s="129"/>
      <c r="W30" s="129"/>
      <c r="X30" s="129"/>
      <c r="Y30" s="129"/>
      <c r="Z30" s="129"/>
      <c r="AA30" s="55">
        <f t="shared" si="15"/>
        <v>40</v>
      </c>
      <c r="AB30" s="18">
        <f t="shared" si="16"/>
        <v>10</v>
      </c>
      <c r="AC30" s="147">
        <f t="shared" si="19"/>
        <v>50</v>
      </c>
    </row>
    <row r="31" spans="1:29" ht="45" customHeight="1" thickBot="1" x14ac:dyDescent="0.35">
      <c r="A31" s="292"/>
      <c r="B31" s="274"/>
      <c r="C31" s="150" t="s">
        <v>69</v>
      </c>
      <c r="D31" s="150" t="s">
        <v>17</v>
      </c>
      <c r="E31" s="150" t="s">
        <v>91</v>
      </c>
      <c r="F31" s="151" t="s">
        <v>42</v>
      </c>
      <c r="G31" s="271"/>
      <c r="H31" s="88">
        <v>2</v>
      </c>
      <c r="I31" s="78"/>
      <c r="J31" s="8">
        <v>30</v>
      </c>
      <c r="K31" s="8"/>
      <c r="L31" s="8"/>
      <c r="M31" s="8"/>
      <c r="N31" s="8"/>
      <c r="O31" s="8"/>
      <c r="P31" s="52">
        <f t="shared" si="18"/>
        <v>20</v>
      </c>
      <c r="Q31" s="114">
        <f t="shared" si="13"/>
        <v>30</v>
      </c>
      <c r="R31" s="6">
        <f t="shared" si="14"/>
        <v>50</v>
      </c>
      <c r="S31" s="359">
        <f t="shared" si="17"/>
        <v>2</v>
      </c>
      <c r="T31" s="78"/>
      <c r="U31" s="8">
        <v>10</v>
      </c>
      <c r="V31" s="8"/>
      <c r="W31" s="8"/>
      <c r="X31" s="8"/>
      <c r="Y31" s="8"/>
      <c r="Z31" s="8"/>
      <c r="AA31" s="52">
        <f t="shared" si="15"/>
        <v>40</v>
      </c>
      <c r="AB31" s="6">
        <f t="shared" si="16"/>
        <v>10</v>
      </c>
      <c r="AC31" s="148">
        <f t="shared" si="19"/>
        <v>50</v>
      </c>
    </row>
    <row r="32" spans="1:29" s="239" customFormat="1" ht="45" customHeight="1" x14ac:dyDescent="0.3">
      <c r="A32" s="337" t="s">
        <v>188</v>
      </c>
      <c r="B32" s="339" t="s">
        <v>208</v>
      </c>
      <c r="C32" s="259" t="s">
        <v>177</v>
      </c>
      <c r="D32" s="244" t="s">
        <v>18</v>
      </c>
      <c r="E32" s="244" t="s">
        <v>89</v>
      </c>
      <c r="F32" s="245" t="s">
        <v>19</v>
      </c>
      <c r="G32" s="271"/>
      <c r="H32" s="84">
        <v>2</v>
      </c>
      <c r="I32" s="243">
        <v>20</v>
      </c>
      <c r="J32" s="15"/>
      <c r="K32" s="15"/>
      <c r="L32" s="15"/>
      <c r="M32" s="15"/>
      <c r="N32" s="15"/>
      <c r="O32" s="15"/>
      <c r="P32" s="54">
        <f t="shared" ref="P32:P33" si="20">H32*25-Q32</f>
        <v>30</v>
      </c>
      <c r="Q32" s="5">
        <f t="shared" ref="Q32:Q33" si="21">SUM(I32:O32)</f>
        <v>20</v>
      </c>
      <c r="R32" s="5">
        <f t="shared" ref="R32:R33" si="22">SUM(I32:P32)</f>
        <v>50</v>
      </c>
      <c r="S32" s="84">
        <v>2</v>
      </c>
      <c r="T32" s="243">
        <v>15</v>
      </c>
      <c r="U32" s="15"/>
      <c r="V32" s="15"/>
      <c r="W32" s="15"/>
      <c r="X32" s="15"/>
      <c r="Y32" s="15"/>
      <c r="Z32" s="15"/>
      <c r="AA32" s="57">
        <f t="shared" si="15"/>
        <v>35</v>
      </c>
      <c r="AB32" s="5">
        <f t="shared" ref="AB32:AB33" si="23">SUM(T32:Z32)</f>
        <v>15</v>
      </c>
      <c r="AC32" s="5">
        <f t="shared" ref="AC32:AC33" si="24">SUM(T32:AA32)</f>
        <v>50</v>
      </c>
    </row>
    <row r="33" spans="1:29" s="239" customFormat="1" ht="45" customHeight="1" thickBot="1" x14ac:dyDescent="0.35">
      <c r="A33" s="338"/>
      <c r="B33" s="340"/>
      <c r="C33" s="266" t="s">
        <v>178</v>
      </c>
      <c r="D33" s="246" t="s">
        <v>17</v>
      </c>
      <c r="E33" s="246" t="s">
        <v>89</v>
      </c>
      <c r="F33" s="247" t="s">
        <v>42</v>
      </c>
      <c r="G33" s="271"/>
      <c r="H33" s="88">
        <v>2</v>
      </c>
      <c r="I33" s="78"/>
      <c r="J33" s="8">
        <v>20</v>
      </c>
      <c r="K33" s="8"/>
      <c r="L33" s="8"/>
      <c r="M33" s="8"/>
      <c r="N33" s="8"/>
      <c r="O33" s="8"/>
      <c r="P33" s="52">
        <f t="shared" si="20"/>
        <v>30</v>
      </c>
      <c r="Q33" s="6">
        <f t="shared" si="21"/>
        <v>20</v>
      </c>
      <c r="R33" s="6">
        <f t="shared" si="22"/>
        <v>50</v>
      </c>
      <c r="S33" s="88">
        <v>2</v>
      </c>
      <c r="T33" s="78"/>
      <c r="U33" s="8">
        <v>15</v>
      </c>
      <c r="V33" s="8"/>
      <c r="W33" s="8"/>
      <c r="X33" s="8"/>
      <c r="Y33" s="8"/>
      <c r="Z33" s="8"/>
      <c r="AA33" s="52">
        <f t="shared" si="15"/>
        <v>35</v>
      </c>
      <c r="AB33" s="6">
        <f t="shared" si="23"/>
        <v>15</v>
      </c>
      <c r="AC33" s="6">
        <f t="shared" si="24"/>
        <v>50</v>
      </c>
    </row>
    <row r="34" spans="1:29" s="51" customFormat="1" ht="29.4" customHeight="1" x14ac:dyDescent="0.3">
      <c r="A34" s="290" t="s">
        <v>189</v>
      </c>
      <c r="B34" s="272" t="s">
        <v>209</v>
      </c>
      <c r="C34" s="117" t="s">
        <v>70</v>
      </c>
      <c r="D34" s="130" t="s">
        <v>17</v>
      </c>
      <c r="E34" s="130" t="s">
        <v>89</v>
      </c>
      <c r="F34" s="139" t="s">
        <v>19</v>
      </c>
      <c r="G34" s="271"/>
      <c r="H34" s="86">
        <v>1</v>
      </c>
      <c r="I34" s="43">
        <v>15</v>
      </c>
      <c r="J34" s="28"/>
      <c r="K34" s="28"/>
      <c r="L34" s="28"/>
      <c r="M34" s="28"/>
      <c r="N34" s="28"/>
      <c r="O34" s="28"/>
      <c r="P34" s="58">
        <f t="shared" si="18"/>
        <v>10</v>
      </c>
      <c r="Q34" s="248">
        <f t="shared" si="13"/>
        <v>15</v>
      </c>
      <c r="R34" s="37">
        <f t="shared" si="14"/>
        <v>25</v>
      </c>
      <c r="S34" s="242">
        <f t="shared" si="17"/>
        <v>1</v>
      </c>
      <c r="T34" s="43">
        <v>5</v>
      </c>
      <c r="U34" s="28"/>
      <c r="V34" s="28"/>
      <c r="W34" s="28"/>
      <c r="X34" s="28"/>
      <c r="Y34" s="28"/>
      <c r="Z34" s="28"/>
      <c r="AA34" s="58">
        <f t="shared" si="15"/>
        <v>20</v>
      </c>
      <c r="AB34" s="37">
        <f t="shared" si="16"/>
        <v>5</v>
      </c>
      <c r="AC34" s="145">
        <f t="shared" si="19"/>
        <v>25</v>
      </c>
    </row>
    <row r="35" spans="1:29" s="126" customFormat="1" ht="27" customHeight="1" x14ac:dyDescent="0.3">
      <c r="A35" s="291"/>
      <c r="B35" s="273"/>
      <c r="C35" s="118" t="s">
        <v>71</v>
      </c>
      <c r="D35" s="131" t="s">
        <v>17</v>
      </c>
      <c r="E35" s="131" t="s">
        <v>89</v>
      </c>
      <c r="F35" s="141" t="s">
        <v>42</v>
      </c>
      <c r="G35" s="271"/>
      <c r="H35" s="87">
        <v>2</v>
      </c>
      <c r="I35" s="77"/>
      <c r="J35" s="129">
        <v>20</v>
      </c>
      <c r="K35" s="129"/>
      <c r="L35" s="129"/>
      <c r="M35" s="129"/>
      <c r="N35" s="129"/>
      <c r="O35" s="129"/>
      <c r="P35" s="55">
        <f t="shared" si="18"/>
        <v>30</v>
      </c>
      <c r="Q35" s="113">
        <f t="shared" si="13"/>
        <v>20</v>
      </c>
      <c r="R35" s="18">
        <f t="shared" si="14"/>
        <v>50</v>
      </c>
      <c r="S35" s="136">
        <f t="shared" si="17"/>
        <v>2</v>
      </c>
      <c r="T35" s="77"/>
      <c r="U35" s="129">
        <v>10</v>
      </c>
      <c r="V35" s="129"/>
      <c r="W35" s="129"/>
      <c r="X35" s="129"/>
      <c r="Y35" s="129"/>
      <c r="Z35" s="129"/>
      <c r="AA35" s="55">
        <f t="shared" si="15"/>
        <v>40</v>
      </c>
      <c r="AB35" s="18">
        <f t="shared" si="16"/>
        <v>10</v>
      </c>
      <c r="AC35" s="147">
        <f t="shared" si="19"/>
        <v>50</v>
      </c>
    </row>
    <row r="36" spans="1:29" s="126" customFormat="1" ht="37.5" customHeight="1" x14ac:dyDescent="0.3">
      <c r="A36" s="291"/>
      <c r="B36" s="273"/>
      <c r="C36" s="131" t="s">
        <v>72</v>
      </c>
      <c r="D36" s="131" t="s">
        <v>17</v>
      </c>
      <c r="E36" s="131" t="s">
        <v>89</v>
      </c>
      <c r="F36" s="141" t="s">
        <v>19</v>
      </c>
      <c r="G36" s="271"/>
      <c r="H36" s="87">
        <v>2</v>
      </c>
      <c r="I36" s="77">
        <v>20</v>
      </c>
      <c r="J36" s="129"/>
      <c r="K36" s="129"/>
      <c r="L36" s="129"/>
      <c r="M36" s="129"/>
      <c r="N36" s="129"/>
      <c r="O36" s="129"/>
      <c r="P36" s="55">
        <f t="shared" si="18"/>
        <v>30</v>
      </c>
      <c r="Q36" s="113">
        <f t="shared" si="13"/>
        <v>20</v>
      </c>
      <c r="R36" s="18">
        <f t="shared" si="14"/>
        <v>50</v>
      </c>
      <c r="S36" s="136">
        <f t="shared" si="17"/>
        <v>2</v>
      </c>
      <c r="T36" s="77">
        <v>5</v>
      </c>
      <c r="U36" s="129"/>
      <c r="V36" s="129"/>
      <c r="W36" s="129"/>
      <c r="X36" s="129"/>
      <c r="Y36" s="129"/>
      <c r="Z36" s="129"/>
      <c r="AA36" s="55">
        <f t="shared" si="15"/>
        <v>45</v>
      </c>
      <c r="AB36" s="18">
        <f t="shared" si="16"/>
        <v>5</v>
      </c>
      <c r="AC36" s="147">
        <f t="shared" si="19"/>
        <v>50</v>
      </c>
    </row>
    <row r="37" spans="1:29" s="126" customFormat="1" ht="37.5" customHeight="1" x14ac:dyDescent="0.3">
      <c r="A37" s="291"/>
      <c r="B37" s="273"/>
      <c r="C37" s="131" t="s">
        <v>73</v>
      </c>
      <c r="D37" s="131" t="s">
        <v>17</v>
      </c>
      <c r="E37" s="131" t="s">
        <v>89</v>
      </c>
      <c r="F37" s="141" t="s">
        <v>42</v>
      </c>
      <c r="G37" s="271"/>
      <c r="H37" s="87">
        <v>2</v>
      </c>
      <c r="I37" s="77"/>
      <c r="J37" s="129">
        <v>20</v>
      </c>
      <c r="K37" s="129"/>
      <c r="L37" s="129"/>
      <c r="M37" s="129"/>
      <c r="N37" s="129"/>
      <c r="O37" s="129"/>
      <c r="P37" s="55">
        <f t="shared" si="18"/>
        <v>30</v>
      </c>
      <c r="Q37" s="113">
        <f t="shared" si="13"/>
        <v>20</v>
      </c>
      <c r="R37" s="18">
        <f t="shared" si="14"/>
        <v>50</v>
      </c>
      <c r="S37" s="136">
        <f t="shared" si="17"/>
        <v>2</v>
      </c>
      <c r="T37" s="77"/>
      <c r="U37" s="129">
        <v>10</v>
      </c>
      <c r="V37" s="129"/>
      <c r="W37" s="129"/>
      <c r="X37" s="129"/>
      <c r="Y37" s="129"/>
      <c r="Z37" s="129"/>
      <c r="AA37" s="55">
        <f t="shared" si="15"/>
        <v>40</v>
      </c>
      <c r="AB37" s="18">
        <f t="shared" si="16"/>
        <v>10</v>
      </c>
      <c r="AC37" s="147">
        <f t="shared" si="19"/>
        <v>50</v>
      </c>
    </row>
    <row r="38" spans="1:29" s="126" customFormat="1" ht="37.5" customHeight="1" x14ac:dyDescent="0.3">
      <c r="A38" s="291"/>
      <c r="B38" s="273"/>
      <c r="C38" s="131" t="s">
        <v>74</v>
      </c>
      <c r="D38" s="131" t="s">
        <v>17</v>
      </c>
      <c r="E38" s="131" t="s">
        <v>39</v>
      </c>
      <c r="F38" s="141" t="s">
        <v>19</v>
      </c>
      <c r="G38" s="271"/>
      <c r="H38" s="87">
        <v>1</v>
      </c>
      <c r="I38" s="77">
        <v>15</v>
      </c>
      <c r="J38" s="129"/>
      <c r="K38" s="129"/>
      <c r="L38" s="129"/>
      <c r="M38" s="129"/>
      <c r="N38" s="129"/>
      <c r="O38" s="129"/>
      <c r="P38" s="55">
        <f t="shared" si="18"/>
        <v>10</v>
      </c>
      <c r="Q38" s="113">
        <f t="shared" si="13"/>
        <v>15</v>
      </c>
      <c r="R38" s="18">
        <f t="shared" si="14"/>
        <v>25</v>
      </c>
      <c r="S38" s="136">
        <f t="shared" si="17"/>
        <v>1</v>
      </c>
      <c r="T38" s="77">
        <v>5</v>
      </c>
      <c r="U38" s="129"/>
      <c r="V38" s="129"/>
      <c r="W38" s="129"/>
      <c r="X38" s="129"/>
      <c r="Y38" s="129"/>
      <c r="Z38" s="129"/>
      <c r="AA38" s="55">
        <f t="shared" si="15"/>
        <v>20</v>
      </c>
      <c r="AB38" s="18">
        <f t="shared" si="16"/>
        <v>5</v>
      </c>
      <c r="AC38" s="147">
        <f t="shared" si="19"/>
        <v>25</v>
      </c>
    </row>
    <row r="39" spans="1:29" s="126" customFormat="1" ht="37.5" customHeight="1" x14ac:dyDescent="0.3">
      <c r="A39" s="291"/>
      <c r="B39" s="273"/>
      <c r="C39" s="131" t="s">
        <v>75</v>
      </c>
      <c r="D39" s="131" t="s">
        <v>17</v>
      </c>
      <c r="E39" s="131" t="s">
        <v>39</v>
      </c>
      <c r="F39" s="141" t="s">
        <v>42</v>
      </c>
      <c r="G39" s="271"/>
      <c r="H39" s="87">
        <v>1</v>
      </c>
      <c r="I39" s="77"/>
      <c r="J39" s="129">
        <v>15</v>
      </c>
      <c r="K39" s="129"/>
      <c r="L39" s="129"/>
      <c r="M39" s="129"/>
      <c r="N39" s="129"/>
      <c r="O39" s="129"/>
      <c r="P39" s="55">
        <f t="shared" si="18"/>
        <v>10</v>
      </c>
      <c r="Q39" s="113">
        <f t="shared" si="13"/>
        <v>15</v>
      </c>
      <c r="R39" s="18">
        <f t="shared" si="14"/>
        <v>25</v>
      </c>
      <c r="S39" s="136">
        <f t="shared" si="17"/>
        <v>1</v>
      </c>
      <c r="T39" s="77"/>
      <c r="U39" s="129">
        <v>5</v>
      </c>
      <c r="V39" s="129"/>
      <c r="W39" s="129"/>
      <c r="X39" s="129"/>
      <c r="Y39" s="129"/>
      <c r="Z39" s="129"/>
      <c r="AA39" s="55">
        <f t="shared" si="15"/>
        <v>20</v>
      </c>
      <c r="AB39" s="18">
        <f t="shared" si="16"/>
        <v>5</v>
      </c>
      <c r="AC39" s="147">
        <f t="shared" si="19"/>
        <v>25</v>
      </c>
    </row>
    <row r="40" spans="1:29" s="126" customFormat="1" ht="37.5" customHeight="1" x14ac:dyDescent="0.3">
      <c r="A40" s="291"/>
      <c r="B40" s="273"/>
      <c r="C40" s="118" t="s">
        <v>76</v>
      </c>
      <c r="D40" s="131" t="s">
        <v>17</v>
      </c>
      <c r="E40" s="131" t="s">
        <v>39</v>
      </c>
      <c r="F40" s="141" t="s">
        <v>19</v>
      </c>
      <c r="G40" s="271"/>
      <c r="H40" s="87">
        <v>1</v>
      </c>
      <c r="I40" s="77">
        <v>15</v>
      </c>
      <c r="J40" s="129"/>
      <c r="K40" s="129"/>
      <c r="L40" s="129"/>
      <c r="M40" s="129"/>
      <c r="N40" s="129"/>
      <c r="O40" s="129"/>
      <c r="P40" s="55">
        <f t="shared" si="18"/>
        <v>10</v>
      </c>
      <c r="Q40" s="113">
        <f t="shared" si="13"/>
        <v>15</v>
      </c>
      <c r="R40" s="18">
        <f t="shared" si="14"/>
        <v>25</v>
      </c>
      <c r="S40" s="136">
        <f t="shared" si="17"/>
        <v>1</v>
      </c>
      <c r="T40" s="77">
        <v>5</v>
      </c>
      <c r="U40" s="129"/>
      <c r="V40" s="129"/>
      <c r="W40" s="129"/>
      <c r="X40" s="129"/>
      <c r="Y40" s="129"/>
      <c r="Z40" s="129"/>
      <c r="AA40" s="55">
        <f t="shared" si="15"/>
        <v>20</v>
      </c>
      <c r="AB40" s="18">
        <f t="shared" si="16"/>
        <v>5</v>
      </c>
      <c r="AC40" s="147">
        <f t="shared" si="19"/>
        <v>25</v>
      </c>
    </row>
    <row r="41" spans="1:29" ht="48.75" customHeight="1" thickBot="1" x14ac:dyDescent="0.35">
      <c r="A41" s="325"/>
      <c r="B41" s="280"/>
      <c r="C41" s="119" t="s">
        <v>77</v>
      </c>
      <c r="D41" s="133" t="s">
        <v>17</v>
      </c>
      <c r="E41" s="133" t="s">
        <v>39</v>
      </c>
      <c r="F41" s="144" t="s">
        <v>42</v>
      </c>
      <c r="G41" s="271"/>
      <c r="H41" s="88">
        <v>1</v>
      </c>
      <c r="I41" s="78"/>
      <c r="J41" s="8">
        <v>15</v>
      </c>
      <c r="K41" s="8"/>
      <c r="L41" s="8"/>
      <c r="M41" s="8"/>
      <c r="N41" s="8"/>
      <c r="O41" s="8"/>
      <c r="P41" s="52">
        <f t="shared" si="18"/>
        <v>10</v>
      </c>
      <c r="Q41" s="114">
        <f t="shared" si="13"/>
        <v>15</v>
      </c>
      <c r="R41" s="6">
        <f t="shared" si="14"/>
        <v>25</v>
      </c>
      <c r="S41" s="136">
        <f t="shared" si="17"/>
        <v>1</v>
      </c>
      <c r="T41" s="78"/>
      <c r="U41" s="8">
        <v>5</v>
      </c>
      <c r="V41" s="8"/>
      <c r="W41" s="8"/>
      <c r="X41" s="8"/>
      <c r="Y41" s="8"/>
      <c r="Z41" s="8"/>
      <c r="AA41" s="52">
        <f t="shared" si="15"/>
        <v>20</v>
      </c>
      <c r="AB41" s="6">
        <f t="shared" si="16"/>
        <v>5</v>
      </c>
      <c r="AC41" s="148">
        <f t="shared" si="19"/>
        <v>25</v>
      </c>
    </row>
    <row r="42" spans="1:29" ht="22.35" customHeight="1" thickBot="1" x14ac:dyDescent="0.35">
      <c r="A42" s="303" t="s">
        <v>22</v>
      </c>
      <c r="B42" s="304"/>
      <c r="C42" s="304"/>
      <c r="D42" s="304"/>
      <c r="E42" s="304"/>
      <c r="F42" s="327"/>
      <c r="G42" s="269" t="s">
        <v>22</v>
      </c>
      <c r="H42" s="83">
        <f>SUM(H43:H60)</f>
        <v>31</v>
      </c>
      <c r="I42" s="14">
        <f t="shared" ref="I42:AC42" si="25">SUM(I43:I60)</f>
        <v>140</v>
      </c>
      <c r="J42" s="14">
        <f t="shared" si="25"/>
        <v>90</v>
      </c>
      <c r="K42" s="14">
        <f t="shared" si="25"/>
        <v>30</v>
      </c>
      <c r="L42" s="14">
        <f t="shared" si="25"/>
        <v>60</v>
      </c>
      <c r="M42" s="14">
        <f t="shared" si="25"/>
        <v>45</v>
      </c>
      <c r="N42" s="14">
        <f t="shared" si="25"/>
        <v>0</v>
      </c>
      <c r="O42" s="14">
        <f t="shared" si="25"/>
        <v>0</v>
      </c>
      <c r="P42" s="14">
        <f t="shared" si="25"/>
        <v>410</v>
      </c>
      <c r="Q42" s="14">
        <f t="shared" si="25"/>
        <v>365</v>
      </c>
      <c r="R42" s="14">
        <f t="shared" si="25"/>
        <v>775</v>
      </c>
      <c r="S42" s="83">
        <f t="shared" si="25"/>
        <v>31</v>
      </c>
      <c r="T42" s="14">
        <f t="shared" si="25"/>
        <v>70</v>
      </c>
      <c r="U42" s="14">
        <f t="shared" si="25"/>
        <v>45</v>
      </c>
      <c r="V42" s="14">
        <f t="shared" si="25"/>
        <v>30</v>
      </c>
      <c r="W42" s="14">
        <f t="shared" si="25"/>
        <v>25</v>
      </c>
      <c r="X42" s="14">
        <f t="shared" si="25"/>
        <v>23</v>
      </c>
      <c r="Y42" s="14">
        <f t="shared" si="25"/>
        <v>0</v>
      </c>
      <c r="Z42" s="14">
        <f t="shared" si="25"/>
        <v>0</v>
      </c>
      <c r="AA42" s="14">
        <f t="shared" si="25"/>
        <v>582</v>
      </c>
      <c r="AB42" s="14">
        <f t="shared" si="25"/>
        <v>193</v>
      </c>
      <c r="AC42" s="14">
        <f t="shared" si="25"/>
        <v>775</v>
      </c>
    </row>
    <row r="43" spans="1:29" ht="38.4" customHeight="1" x14ac:dyDescent="0.3">
      <c r="A43" s="285" t="s">
        <v>190</v>
      </c>
      <c r="B43" s="275" t="s">
        <v>44</v>
      </c>
      <c r="C43" s="27" t="s">
        <v>56</v>
      </c>
      <c r="D43" s="27" t="s">
        <v>17</v>
      </c>
      <c r="E43" s="98" t="s">
        <v>48</v>
      </c>
      <c r="F43" s="16" t="s">
        <v>164</v>
      </c>
      <c r="G43" s="270"/>
      <c r="H43" s="85">
        <v>2</v>
      </c>
      <c r="I43" s="26"/>
      <c r="J43" s="27"/>
      <c r="K43" s="27">
        <v>30</v>
      </c>
      <c r="L43" s="27"/>
      <c r="M43" s="27"/>
      <c r="N43" s="12"/>
      <c r="O43" s="12"/>
      <c r="P43" s="13">
        <f t="shared" ref="P43:P68" si="26">H43*25-Q43</f>
        <v>20</v>
      </c>
      <c r="Q43" s="93">
        <f t="shared" ref="Q43:Q68" si="27">SUM(I43:O43)</f>
        <v>30</v>
      </c>
      <c r="R43" s="85">
        <f t="shared" ref="R43:R68" si="28">SUM(I43:P43)</f>
        <v>50</v>
      </c>
      <c r="S43" s="85">
        <f t="shared" ref="S43:S68" si="29">H43</f>
        <v>2</v>
      </c>
      <c r="T43" s="26"/>
      <c r="U43" s="27"/>
      <c r="V43" s="27">
        <v>30</v>
      </c>
      <c r="W43" s="27"/>
      <c r="X43" s="27"/>
      <c r="Y43" s="12"/>
      <c r="Z43" s="53"/>
      <c r="AA43" s="13">
        <f t="shared" ref="AA43:AA68" si="30">S43*25-AB43</f>
        <v>20</v>
      </c>
      <c r="AB43" s="85">
        <f t="shared" ref="AB43:AB68" si="31">SUM(T43:Z43)</f>
        <v>30</v>
      </c>
      <c r="AC43" s="85">
        <f t="shared" si="5"/>
        <v>50</v>
      </c>
    </row>
    <row r="44" spans="1:29" s="102" customFormat="1" ht="39" customHeight="1" x14ac:dyDescent="0.3">
      <c r="A44" s="324"/>
      <c r="B44" s="332"/>
      <c r="C44" s="260" t="s">
        <v>168</v>
      </c>
      <c r="D44" s="104" t="s">
        <v>17</v>
      </c>
      <c r="E44" s="104" t="s">
        <v>48</v>
      </c>
      <c r="F44" s="105" t="s">
        <v>34</v>
      </c>
      <c r="G44" s="270"/>
      <c r="H44" s="83">
        <v>1</v>
      </c>
      <c r="I44" s="104">
        <v>15</v>
      </c>
      <c r="J44" s="104"/>
      <c r="K44" s="104"/>
      <c r="L44" s="104"/>
      <c r="N44" s="15"/>
      <c r="O44" s="15"/>
      <c r="P44" s="39">
        <f t="shared" si="26"/>
        <v>10</v>
      </c>
      <c r="Q44" s="91">
        <f>SUM(I44:O44)</f>
        <v>15</v>
      </c>
      <c r="R44" s="86">
        <f>SUM(I44:P44)</f>
        <v>25</v>
      </c>
      <c r="S44" s="86">
        <f t="shared" si="29"/>
        <v>1</v>
      </c>
      <c r="T44" s="104">
        <v>10</v>
      </c>
      <c r="U44" s="104"/>
      <c r="V44" s="104"/>
      <c r="W44" s="104"/>
      <c r="Y44" s="15"/>
      <c r="Z44" s="54"/>
      <c r="AA44" s="39">
        <f t="shared" si="30"/>
        <v>15</v>
      </c>
      <c r="AB44" s="86">
        <f>SUM(T44:Z44)</f>
        <v>10</v>
      </c>
      <c r="AC44" s="86">
        <f t="shared" ref="AC44" si="32">AA44+AB44</f>
        <v>25</v>
      </c>
    </row>
    <row r="45" spans="1:29" ht="40.35" customHeight="1" thickBot="1" x14ac:dyDescent="0.35">
      <c r="A45" s="287"/>
      <c r="B45" s="279"/>
      <c r="C45" s="221" t="s">
        <v>166</v>
      </c>
      <c r="D45" s="35" t="s">
        <v>17</v>
      </c>
      <c r="E45" s="100" t="s">
        <v>48</v>
      </c>
      <c r="F45" s="21" t="s">
        <v>34</v>
      </c>
      <c r="G45" s="270"/>
      <c r="H45" s="90">
        <v>1</v>
      </c>
      <c r="I45" s="32"/>
      <c r="J45" s="33"/>
      <c r="K45" s="33"/>
      <c r="L45" s="33"/>
      <c r="M45" s="33">
        <v>15</v>
      </c>
      <c r="N45" s="25"/>
      <c r="O45" s="25"/>
      <c r="P45" s="34">
        <f t="shared" si="26"/>
        <v>10</v>
      </c>
      <c r="Q45" s="92">
        <f t="shared" si="27"/>
        <v>15</v>
      </c>
      <c r="R45" s="88">
        <f t="shared" si="28"/>
        <v>25</v>
      </c>
      <c r="S45" s="90">
        <f t="shared" si="29"/>
        <v>1</v>
      </c>
      <c r="T45" s="32"/>
      <c r="U45" s="33"/>
      <c r="V45" s="33"/>
      <c r="W45" s="33"/>
      <c r="X45" s="33">
        <v>8</v>
      </c>
      <c r="Y45" s="25"/>
      <c r="Z45" s="57"/>
      <c r="AA45" s="9">
        <f t="shared" si="30"/>
        <v>17</v>
      </c>
      <c r="AB45" s="88">
        <f t="shared" si="31"/>
        <v>8</v>
      </c>
      <c r="AC45" s="88">
        <f t="shared" si="5"/>
        <v>25</v>
      </c>
    </row>
    <row r="46" spans="1:29" s="51" customFormat="1" ht="42.6" customHeight="1" x14ac:dyDescent="0.3">
      <c r="A46" s="285" t="s">
        <v>191</v>
      </c>
      <c r="B46" s="275" t="s">
        <v>118</v>
      </c>
      <c r="C46" s="182" t="s">
        <v>100</v>
      </c>
      <c r="D46" s="182" t="s">
        <v>18</v>
      </c>
      <c r="E46" s="182" t="s">
        <v>39</v>
      </c>
      <c r="F46" s="16" t="s">
        <v>35</v>
      </c>
      <c r="G46" s="270"/>
      <c r="H46" s="85">
        <v>1</v>
      </c>
      <c r="I46" s="11">
        <v>15</v>
      </c>
      <c r="J46" s="12"/>
      <c r="K46" s="12"/>
      <c r="L46" s="12"/>
      <c r="M46" s="12"/>
      <c r="N46" s="12"/>
      <c r="O46" s="12"/>
      <c r="P46" s="13">
        <f t="shared" si="26"/>
        <v>10</v>
      </c>
      <c r="Q46" s="94">
        <f t="shared" si="27"/>
        <v>15</v>
      </c>
      <c r="R46" s="85">
        <f t="shared" si="28"/>
        <v>25</v>
      </c>
      <c r="S46" s="84">
        <f t="shared" si="29"/>
        <v>1</v>
      </c>
      <c r="T46" s="65">
        <v>10</v>
      </c>
      <c r="U46" s="66"/>
      <c r="V46" s="66"/>
      <c r="W46" s="66"/>
      <c r="X46" s="66"/>
      <c r="Y46" s="66"/>
      <c r="Z46" s="64"/>
      <c r="AA46" s="13">
        <f t="shared" si="30"/>
        <v>15</v>
      </c>
      <c r="AB46" s="85">
        <f t="shared" si="31"/>
        <v>10</v>
      </c>
      <c r="AC46" s="85">
        <f t="shared" si="5"/>
        <v>25</v>
      </c>
    </row>
    <row r="47" spans="1:29" ht="48" customHeight="1" thickBot="1" x14ac:dyDescent="0.35">
      <c r="A47" s="289"/>
      <c r="B47" s="277"/>
      <c r="C47" s="183" t="s">
        <v>101</v>
      </c>
      <c r="D47" s="183" t="s">
        <v>17</v>
      </c>
      <c r="E47" s="183" t="s">
        <v>39</v>
      </c>
      <c r="F47" s="111" t="s">
        <v>41</v>
      </c>
      <c r="G47" s="270"/>
      <c r="H47" s="90">
        <v>2</v>
      </c>
      <c r="I47" s="36"/>
      <c r="J47" s="25">
        <v>30</v>
      </c>
      <c r="K47" s="25"/>
      <c r="L47" s="25"/>
      <c r="M47" s="25"/>
      <c r="N47" s="25"/>
      <c r="O47" s="25"/>
      <c r="P47" s="34">
        <f t="shared" si="26"/>
        <v>20</v>
      </c>
      <c r="Q47" s="92">
        <f t="shared" si="27"/>
        <v>30</v>
      </c>
      <c r="R47" s="90">
        <f t="shared" si="28"/>
        <v>50</v>
      </c>
      <c r="S47" s="90">
        <f t="shared" si="29"/>
        <v>2</v>
      </c>
      <c r="T47" s="36"/>
      <c r="U47" s="25">
        <v>15</v>
      </c>
      <c r="V47" s="25"/>
      <c r="W47" s="25"/>
      <c r="X47" s="25"/>
      <c r="Y47" s="25"/>
      <c r="Z47" s="57"/>
      <c r="AA47" s="34">
        <f t="shared" si="30"/>
        <v>35</v>
      </c>
      <c r="AB47" s="90">
        <f t="shared" si="31"/>
        <v>15</v>
      </c>
      <c r="AC47" s="90">
        <f t="shared" si="5"/>
        <v>50</v>
      </c>
    </row>
    <row r="48" spans="1:29" s="239" customFormat="1" ht="48" customHeight="1" thickBot="1" x14ac:dyDescent="0.35">
      <c r="A48" s="351" t="s">
        <v>192</v>
      </c>
      <c r="B48" s="250" t="s">
        <v>205</v>
      </c>
      <c r="C48" s="256" t="s">
        <v>201</v>
      </c>
      <c r="D48" s="249" t="s">
        <v>17</v>
      </c>
      <c r="E48" s="250" t="s">
        <v>89</v>
      </c>
      <c r="F48" s="251" t="s">
        <v>42</v>
      </c>
      <c r="G48" s="270"/>
      <c r="H48" s="81">
        <v>1</v>
      </c>
      <c r="I48" s="74"/>
      <c r="J48" s="23">
        <v>20</v>
      </c>
      <c r="K48" s="23"/>
      <c r="L48" s="23"/>
      <c r="M48" s="23"/>
      <c r="N48" s="23"/>
      <c r="O48" s="23"/>
      <c r="P48" s="56">
        <f t="shared" si="26"/>
        <v>5</v>
      </c>
      <c r="Q48" s="81">
        <f t="shared" si="27"/>
        <v>20</v>
      </c>
      <c r="R48" s="81">
        <f t="shared" ref="R48" si="33">P48+Q48</f>
        <v>25</v>
      </c>
      <c r="S48" s="81">
        <v>1</v>
      </c>
      <c r="T48" s="74"/>
      <c r="U48" s="23">
        <v>10</v>
      </c>
      <c r="V48" s="23"/>
      <c r="W48" s="23"/>
      <c r="X48" s="23"/>
      <c r="Y48" s="23"/>
      <c r="Z48" s="23"/>
      <c r="AA48" s="56">
        <f t="shared" ref="AA48" si="34">S48*25-AB48</f>
        <v>15</v>
      </c>
      <c r="AB48" s="81">
        <f t="shared" ref="AB48" si="35">SUM(T48:Z48)</f>
        <v>10</v>
      </c>
      <c r="AC48" s="81">
        <f t="shared" ref="AC48" si="36">AA48+AB48</f>
        <v>25</v>
      </c>
    </row>
    <row r="49" spans="1:29" ht="33.75" customHeight="1" x14ac:dyDescent="0.3">
      <c r="A49" s="318" t="s">
        <v>193</v>
      </c>
      <c r="B49" s="321" t="s">
        <v>204</v>
      </c>
      <c r="C49" s="197" t="s">
        <v>135</v>
      </c>
      <c r="D49" s="130" t="s">
        <v>17</v>
      </c>
      <c r="E49" s="130" t="s">
        <v>89</v>
      </c>
      <c r="F49" s="139" t="s">
        <v>19</v>
      </c>
      <c r="G49" s="270"/>
      <c r="H49" s="85">
        <v>2</v>
      </c>
      <c r="I49" s="108">
        <v>20</v>
      </c>
      <c r="J49" s="12"/>
      <c r="K49" s="12"/>
      <c r="L49" s="12"/>
      <c r="M49" s="12"/>
      <c r="N49" s="12"/>
      <c r="O49" s="12"/>
      <c r="P49" s="53">
        <f t="shared" si="26"/>
        <v>30</v>
      </c>
      <c r="Q49" s="10">
        <f t="shared" si="27"/>
        <v>20</v>
      </c>
      <c r="R49" s="10">
        <f t="shared" si="28"/>
        <v>50</v>
      </c>
      <c r="S49" s="85">
        <f t="shared" si="29"/>
        <v>2</v>
      </c>
      <c r="T49" s="108">
        <v>5</v>
      </c>
      <c r="U49" s="12"/>
      <c r="V49" s="12"/>
      <c r="W49" s="12"/>
      <c r="X49" s="12"/>
      <c r="Y49" s="12"/>
      <c r="Z49" s="12"/>
      <c r="AA49" s="53">
        <f t="shared" si="30"/>
        <v>45</v>
      </c>
      <c r="AB49" s="10">
        <f t="shared" si="31"/>
        <v>5</v>
      </c>
      <c r="AC49" s="10">
        <f t="shared" ref="AC49:AC68" si="37">SUM(T49:AA49)</f>
        <v>50</v>
      </c>
    </row>
    <row r="50" spans="1:29" s="51" customFormat="1" ht="50.4" customHeight="1" x14ac:dyDescent="0.3">
      <c r="A50" s="319"/>
      <c r="B50" s="322"/>
      <c r="C50" s="201" t="s">
        <v>163</v>
      </c>
      <c r="D50" s="131" t="s">
        <v>17</v>
      </c>
      <c r="E50" s="131" t="s">
        <v>89</v>
      </c>
      <c r="F50" s="141" t="s">
        <v>42</v>
      </c>
      <c r="G50" s="270"/>
      <c r="H50" s="87">
        <v>2</v>
      </c>
      <c r="I50" s="77"/>
      <c r="J50" s="129">
        <v>20</v>
      </c>
      <c r="K50" s="129"/>
      <c r="L50" s="129"/>
      <c r="M50" s="129"/>
      <c r="N50" s="129"/>
      <c r="O50" s="129"/>
      <c r="P50" s="58">
        <f t="shared" si="26"/>
        <v>30</v>
      </c>
      <c r="Q50" s="37">
        <f t="shared" si="27"/>
        <v>20</v>
      </c>
      <c r="R50" s="37">
        <f t="shared" si="28"/>
        <v>50</v>
      </c>
      <c r="S50" s="87">
        <f t="shared" si="29"/>
        <v>2</v>
      </c>
      <c r="T50" s="77"/>
      <c r="U50" s="129">
        <v>10</v>
      </c>
      <c r="V50" s="129"/>
      <c r="W50" s="129"/>
      <c r="X50" s="129"/>
      <c r="Y50" s="129"/>
      <c r="Z50" s="129"/>
      <c r="AA50" s="58">
        <f t="shared" si="30"/>
        <v>40</v>
      </c>
      <c r="AB50" s="37">
        <f t="shared" si="31"/>
        <v>10</v>
      </c>
      <c r="AC50" s="37">
        <f t="shared" si="37"/>
        <v>50</v>
      </c>
    </row>
    <row r="51" spans="1:29" ht="45" customHeight="1" x14ac:dyDescent="0.3">
      <c r="A51" s="319"/>
      <c r="B51" s="322"/>
      <c r="C51" s="152" t="s">
        <v>78</v>
      </c>
      <c r="D51" s="132" t="s">
        <v>18</v>
      </c>
      <c r="E51" s="175" t="s">
        <v>89</v>
      </c>
      <c r="F51" s="141" t="s">
        <v>19</v>
      </c>
      <c r="G51" s="270"/>
      <c r="H51" s="87">
        <v>2</v>
      </c>
      <c r="I51" s="77">
        <v>20</v>
      </c>
      <c r="J51" s="129"/>
      <c r="K51" s="129"/>
      <c r="L51" s="129"/>
      <c r="M51" s="129"/>
      <c r="N51" s="129"/>
      <c r="O51" s="129"/>
      <c r="P51" s="58">
        <f t="shared" si="26"/>
        <v>30</v>
      </c>
      <c r="Q51" s="37">
        <f t="shared" si="27"/>
        <v>20</v>
      </c>
      <c r="R51" s="37">
        <f t="shared" si="28"/>
        <v>50</v>
      </c>
      <c r="S51" s="87">
        <f t="shared" si="29"/>
        <v>2</v>
      </c>
      <c r="T51" s="77">
        <v>5</v>
      </c>
      <c r="U51" s="129"/>
      <c r="V51" s="129"/>
      <c r="W51" s="129"/>
      <c r="X51" s="129"/>
      <c r="Y51" s="129"/>
      <c r="Z51" s="129"/>
      <c r="AA51" s="58">
        <f t="shared" si="30"/>
        <v>45</v>
      </c>
      <c r="AB51" s="37">
        <f t="shared" si="31"/>
        <v>5</v>
      </c>
      <c r="AC51" s="37">
        <f t="shared" si="37"/>
        <v>50</v>
      </c>
    </row>
    <row r="52" spans="1:29" s="51" customFormat="1" ht="51.75" customHeight="1" thickBot="1" x14ac:dyDescent="0.35">
      <c r="A52" s="320"/>
      <c r="B52" s="323"/>
      <c r="C52" s="153" t="s">
        <v>79</v>
      </c>
      <c r="D52" s="133" t="s">
        <v>17</v>
      </c>
      <c r="E52" s="133" t="s">
        <v>89</v>
      </c>
      <c r="F52" s="144" t="s">
        <v>42</v>
      </c>
      <c r="G52" s="270"/>
      <c r="H52" s="89">
        <v>2</v>
      </c>
      <c r="I52" s="106"/>
      <c r="J52" s="75">
        <v>20</v>
      </c>
      <c r="K52" s="75"/>
      <c r="L52" s="75"/>
      <c r="M52" s="75"/>
      <c r="N52" s="75"/>
      <c r="O52" s="75"/>
      <c r="P52" s="52">
        <f t="shared" si="26"/>
        <v>30</v>
      </c>
      <c r="Q52" s="6">
        <f t="shared" si="27"/>
        <v>20</v>
      </c>
      <c r="R52" s="6">
        <f t="shared" si="28"/>
        <v>50</v>
      </c>
      <c r="S52" s="89">
        <f t="shared" si="29"/>
        <v>2</v>
      </c>
      <c r="T52" s="106"/>
      <c r="U52" s="75">
        <v>10</v>
      </c>
      <c r="V52" s="75"/>
      <c r="W52" s="75"/>
      <c r="X52" s="75"/>
      <c r="Y52" s="75"/>
      <c r="Z52" s="75"/>
      <c r="AA52" s="52">
        <f t="shared" si="30"/>
        <v>40</v>
      </c>
      <c r="AB52" s="6">
        <f t="shared" si="31"/>
        <v>10</v>
      </c>
      <c r="AC52" s="44">
        <f t="shared" si="37"/>
        <v>50</v>
      </c>
    </row>
    <row r="53" spans="1:29" s="102" customFormat="1" ht="41.25" customHeight="1" x14ac:dyDescent="0.3">
      <c r="A53" s="294" t="s">
        <v>194</v>
      </c>
      <c r="B53" s="348" t="s">
        <v>210</v>
      </c>
      <c r="C53" s="223" t="s">
        <v>108</v>
      </c>
      <c r="D53" s="223" t="s">
        <v>17</v>
      </c>
      <c r="E53" s="223" t="s">
        <v>91</v>
      </c>
      <c r="F53" s="224" t="s">
        <v>95</v>
      </c>
      <c r="G53" s="270"/>
      <c r="H53" s="85">
        <v>2</v>
      </c>
      <c r="I53" s="108"/>
      <c r="J53" s="12"/>
      <c r="K53" s="12"/>
      <c r="L53" s="12"/>
      <c r="M53" s="12">
        <v>10</v>
      </c>
      <c r="N53" s="12"/>
      <c r="O53" s="12"/>
      <c r="P53" s="53">
        <f t="shared" si="26"/>
        <v>40</v>
      </c>
      <c r="Q53" s="10">
        <f t="shared" si="27"/>
        <v>10</v>
      </c>
      <c r="R53" s="10">
        <f t="shared" si="28"/>
        <v>50</v>
      </c>
      <c r="S53" s="85">
        <f t="shared" si="29"/>
        <v>2</v>
      </c>
      <c r="T53" s="108"/>
      <c r="U53" s="12"/>
      <c r="V53" s="12"/>
      <c r="W53" s="12"/>
      <c r="X53" s="12">
        <v>5</v>
      </c>
      <c r="Y53" s="12"/>
      <c r="Z53" s="12"/>
      <c r="AA53" s="53">
        <f t="shared" si="30"/>
        <v>45</v>
      </c>
      <c r="AB53" s="10">
        <f t="shared" si="31"/>
        <v>5</v>
      </c>
      <c r="AC53" s="10">
        <f t="shared" si="37"/>
        <v>50</v>
      </c>
    </row>
    <row r="54" spans="1:29" s="102" customFormat="1" ht="48" customHeight="1" x14ac:dyDescent="0.3">
      <c r="A54" s="298"/>
      <c r="B54" s="349"/>
      <c r="C54" s="225" t="s">
        <v>113</v>
      </c>
      <c r="D54" s="226" t="s">
        <v>17</v>
      </c>
      <c r="E54" s="225" t="s">
        <v>39</v>
      </c>
      <c r="F54" s="227" t="s">
        <v>43</v>
      </c>
      <c r="G54" s="270"/>
      <c r="H54" s="87">
        <v>2</v>
      </c>
      <c r="I54" s="77">
        <v>20</v>
      </c>
      <c r="J54" s="199"/>
      <c r="K54" s="199"/>
      <c r="L54" s="199"/>
      <c r="M54" s="199"/>
      <c r="N54" s="199"/>
      <c r="O54" s="199"/>
      <c r="P54" s="55">
        <f t="shared" si="26"/>
        <v>30</v>
      </c>
      <c r="Q54" s="18">
        <f t="shared" si="27"/>
        <v>20</v>
      </c>
      <c r="R54" s="18">
        <f t="shared" si="28"/>
        <v>50</v>
      </c>
      <c r="S54" s="87">
        <f t="shared" si="29"/>
        <v>2</v>
      </c>
      <c r="T54" s="77">
        <v>10</v>
      </c>
      <c r="U54" s="199"/>
      <c r="V54" s="199"/>
      <c r="W54" s="199"/>
      <c r="X54" s="199"/>
      <c r="Y54" s="199"/>
      <c r="Z54" s="199"/>
      <c r="AA54" s="55">
        <f t="shared" si="30"/>
        <v>40</v>
      </c>
      <c r="AB54" s="18">
        <f t="shared" si="31"/>
        <v>10</v>
      </c>
      <c r="AC54" s="18">
        <f t="shared" si="37"/>
        <v>50</v>
      </c>
    </row>
    <row r="55" spans="1:29" s="126" customFormat="1" ht="29.25" customHeight="1" x14ac:dyDescent="0.3">
      <c r="A55" s="298"/>
      <c r="B55" s="349"/>
      <c r="C55" s="225" t="s">
        <v>136</v>
      </c>
      <c r="D55" s="225" t="s">
        <v>17</v>
      </c>
      <c r="E55" s="225" t="s">
        <v>91</v>
      </c>
      <c r="F55" s="228" t="s">
        <v>43</v>
      </c>
      <c r="G55" s="270"/>
      <c r="H55" s="86">
        <v>2</v>
      </c>
      <c r="I55" s="154">
        <v>20</v>
      </c>
      <c r="J55" s="38"/>
      <c r="K55" s="38"/>
      <c r="L55" s="38"/>
      <c r="M55" s="38"/>
      <c r="N55" s="38"/>
      <c r="O55" s="38"/>
      <c r="P55" s="140">
        <f t="shared" si="26"/>
        <v>30</v>
      </c>
      <c r="Q55" s="37">
        <f t="shared" si="27"/>
        <v>20</v>
      </c>
      <c r="R55" s="37">
        <f t="shared" si="28"/>
        <v>50</v>
      </c>
      <c r="S55" s="87">
        <f t="shared" si="29"/>
        <v>2</v>
      </c>
      <c r="T55" s="154">
        <v>10</v>
      </c>
      <c r="U55" s="38"/>
      <c r="V55" s="38"/>
      <c r="W55" s="38"/>
      <c r="X55" s="38"/>
      <c r="Y55" s="38"/>
      <c r="Z55" s="38"/>
      <c r="AA55" s="55">
        <f t="shared" si="30"/>
        <v>40</v>
      </c>
      <c r="AB55" s="18">
        <f t="shared" si="31"/>
        <v>10</v>
      </c>
      <c r="AC55" s="18">
        <f t="shared" si="37"/>
        <v>50</v>
      </c>
    </row>
    <row r="56" spans="1:29" s="126" customFormat="1" ht="29.25" customHeight="1" x14ac:dyDescent="0.3">
      <c r="A56" s="298"/>
      <c r="B56" s="349"/>
      <c r="C56" s="229" t="s">
        <v>137</v>
      </c>
      <c r="D56" s="225" t="s">
        <v>18</v>
      </c>
      <c r="E56" s="225" t="s">
        <v>91</v>
      </c>
      <c r="F56" s="227" t="s">
        <v>43</v>
      </c>
      <c r="G56" s="270"/>
      <c r="H56" s="87">
        <v>1</v>
      </c>
      <c r="I56" s="155">
        <v>15</v>
      </c>
      <c r="J56" s="201"/>
      <c r="K56" s="201"/>
      <c r="L56" s="201"/>
      <c r="M56" s="201"/>
      <c r="N56" s="201"/>
      <c r="O56" s="201"/>
      <c r="P56" s="156">
        <f t="shared" si="26"/>
        <v>10</v>
      </c>
      <c r="Q56" s="18">
        <f t="shared" si="27"/>
        <v>15</v>
      </c>
      <c r="R56" s="18">
        <f t="shared" si="28"/>
        <v>25</v>
      </c>
      <c r="S56" s="87">
        <f t="shared" si="29"/>
        <v>1</v>
      </c>
      <c r="T56" s="155">
        <v>10</v>
      </c>
      <c r="U56" s="201"/>
      <c r="V56" s="201"/>
      <c r="W56" s="201"/>
      <c r="X56" s="201"/>
      <c r="Y56" s="201"/>
      <c r="Z56" s="201"/>
      <c r="AA56" s="55">
        <f t="shared" si="30"/>
        <v>15</v>
      </c>
      <c r="AB56" s="18">
        <f t="shared" si="31"/>
        <v>10</v>
      </c>
      <c r="AC56" s="18">
        <f t="shared" si="37"/>
        <v>25</v>
      </c>
    </row>
    <row r="57" spans="1:29" s="126" customFormat="1" ht="29.25" customHeight="1" x14ac:dyDescent="0.3">
      <c r="A57" s="298"/>
      <c r="B57" s="349"/>
      <c r="C57" s="229" t="s">
        <v>138</v>
      </c>
      <c r="D57" s="225" t="s">
        <v>17</v>
      </c>
      <c r="E57" s="225" t="s">
        <v>39</v>
      </c>
      <c r="F57" s="227" t="s">
        <v>95</v>
      </c>
      <c r="G57" s="270"/>
      <c r="H57" s="87">
        <v>2</v>
      </c>
      <c r="I57" s="155"/>
      <c r="J57" s="201"/>
      <c r="K57" s="201"/>
      <c r="L57" s="201">
        <v>30</v>
      </c>
      <c r="M57" s="201"/>
      <c r="N57" s="201"/>
      <c r="O57" s="201"/>
      <c r="P57" s="156">
        <f t="shared" si="26"/>
        <v>20</v>
      </c>
      <c r="Q57" s="18">
        <f t="shared" si="27"/>
        <v>30</v>
      </c>
      <c r="R57" s="18">
        <f t="shared" si="28"/>
        <v>50</v>
      </c>
      <c r="S57" s="87">
        <f t="shared" si="29"/>
        <v>2</v>
      </c>
      <c r="T57" s="155"/>
      <c r="U57" s="201"/>
      <c r="V57" s="201"/>
      <c r="W57" s="201">
        <v>10</v>
      </c>
      <c r="X57" s="201"/>
      <c r="Y57" s="201"/>
      <c r="Z57" s="201"/>
      <c r="AA57" s="55">
        <f t="shared" si="30"/>
        <v>40</v>
      </c>
      <c r="AB57" s="18">
        <f t="shared" si="31"/>
        <v>10</v>
      </c>
      <c r="AC57" s="18">
        <f t="shared" si="37"/>
        <v>50</v>
      </c>
    </row>
    <row r="58" spans="1:29" s="126" customFormat="1" ht="39.6" customHeight="1" x14ac:dyDescent="0.3">
      <c r="A58" s="298"/>
      <c r="B58" s="349"/>
      <c r="C58" s="225" t="s">
        <v>139</v>
      </c>
      <c r="D58" s="225" t="s">
        <v>17</v>
      </c>
      <c r="E58" s="225" t="s">
        <v>39</v>
      </c>
      <c r="F58" s="227" t="s">
        <v>95</v>
      </c>
      <c r="G58" s="270"/>
      <c r="H58" s="87">
        <v>2</v>
      </c>
      <c r="I58" s="155"/>
      <c r="J58" s="201"/>
      <c r="K58" s="201"/>
      <c r="L58" s="201"/>
      <c r="M58" s="201">
        <v>20</v>
      </c>
      <c r="N58" s="201"/>
      <c r="O58" s="201"/>
      <c r="P58" s="156">
        <f t="shared" si="26"/>
        <v>30</v>
      </c>
      <c r="Q58" s="18">
        <f t="shared" si="27"/>
        <v>20</v>
      </c>
      <c r="R58" s="18">
        <f t="shared" si="28"/>
        <v>50</v>
      </c>
      <c r="S58" s="87">
        <f t="shared" si="29"/>
        <v>2</v>
      </c>
      <c r="T58" s="155"/>
      <c r="U58" s="201"/>
      <c r="V58" s="201"/>
      <c r="W58" s="201"/>
      <c r="X58" s="201">
        <v>10</v>
      </c>
      <c r="Y58" s="201"/>
      <c r="Z58" s="201"/>
      <c r="AA58" s="55">
        <f t="shared" si="30"/>
        <v>40</v>
      </c>
      <c r="AB58" s="18">
        <f t="shared" si="31"/>
        <v>10</v>
      </c>
      <c r="AC58" s="18">
        <f t="shared" si="37"/>
        <v>50</v>
      </c>
    </row>
    <row r="59" spans="1:29" s="126" customFormat="1" ht="43.65" customHeight="1" x14ac:dyDescent="0.3">
      <c r="A59" s="298"/>
      <c r="B59" s="349"/>
      <c r="C59" s="229" t="s">
        <v>103</v>
      </c>
      <c r="D59" s="225" t="s">
        <v>18</v>
      </c>
      <c r="E59" s="225" t="s">
        <v>39</v>
      </c>
      <c r="F59" s="228" t="s">
        <v>43</v>
      </c>
      <c r="G59" s="270"/>
      <c r="H59" s="87">
        <v>2</v>
      </c>
      <c r="I59" s="155">
        <v>15</v>
      </c>
      <c r="J59" s="201"/>
      <c r="K59" s="201"/>
      <c r="L59" s="201"/>
      <c r="M59" s="201"/>
      <c r="N59" s="201"/>
      <c r="O59" s="201"/>
      <c r="P59" s="156">
        <f t="shared" si="26"/>
        <v>35</v>
      </c>
      <c r="Q59" s="18">
        <f t="shared" si="27"/>
        <v>15</v>
      </c>
      <c r="R59" s="18">
        <f t="shared" si="28"/>
        <v>50</v>
      </c>
      <c r="S59" s="87">
        <f t="shared" si="29"/>
        <v>2</v>
      </c>
      <c r="T59" s="155">
        <v>10</v>
      </c>
      <c r="U59" s="201"/>
      <c r="V59" s="201"/>
      <c r="W59" s="201"/>
      <c r="X59" s="201"/>
      <c r="Y59" s="201"/>
      <c r="Z59" s="201"/>
      <c r="AA59" s="55">
        <f t="shared" si="30"/>
        <v>40</v>
      </c>
      <c r="AB59" s="18">
        <f t="shared" si="31"/>
        <v>10</v>
      </c>
      <c r="AC59" s="18">
        <f t="shared" si="37"/>
        <v>50</v>
      </c>
    </row>
    <row r="60" spans="1:29" s="102" customFormat="1" ht="42.6" customHeight="1" thickBot="1" x14ac:dyDescent="0.35">
      <c r="A60" s="347"/>
      <c r="B60" s="350"/>
      <c r="C60" s="230" t="s">
        <v>104</v>
      </c>
      <c r="D60" s="230" t="s">
        <v>17</v>
      </c>
      <c r="E60" s="230" t="s">
        <v>39</v>
      </c>
      <c r="F60" s="231" t="s">
        <v>95</v>
      </c>
      <c r="G60" s="270"/>
      <c r="H60" s="88">
        <v>2</v>
      </c>
      <c r="I60" s="216"/>
      <c r="J60" s="198"/>
      <c r="K60" s="198"/>
      <c r="L60" s="198">
        <v>30</v>
      </c>
      <c r="M60" s="198"/>
      <c r="N60" s="198"/>
      <c r="O60" s="198"/>
      <c r="P60" s="157">
        <f t="shared" si="26"/>
        <v>20</v>
      </c>
      <c r="Q60" s="6">
        <f t="shared" si="27"/>
        <v>30</v>
      </c>
      <c r="R60" s="6">
        <f t="shared" si="28"/>
        <v>50</v>
      </c>
      <c r="S60" s="88">
        <f t="shared" si="29"/>
        <v>2</v>
      </c>
      <c r="T60" s="216"/>
      <c r="U60" s="198"/>
      <c r="V60" s="198"/>
      <c r="W60" s="198">
        <v>15</v>
      </c>
      <c r="X60" s="198"/>
      <c r="Y60" s="198"/>
      <c r="Z60" s="198"/>
      <c r="AA60" s="52">
        <f t="shared" si="30"/>
        <v>35</v>
      </c>
      <c r="AB60" s="6">
        <f t="shared" si="31"/>
        <v>15</v>
      </c>
      <c r="AC60" s="6">
        <f t="shared" si="37"/>
        <v>50</v>
      </c>
    </row>
    <row r="61" spans="1:29" s="239" customFormat="1" ht="42.6" customHeight="1" x14ac:dyDescent="0.3">
      <c r="A61" s="341" t="s">
        <v>195</v>
      </c>
      <c r="B61" s="344" t="s">
        <v>141</v>
      </c>
      <c r="C61" s="262" t="s">
        <v>179</v>
      </c>
      <c r="D61" s="237" t="s">
        <v>18</v>
      </c>
      <c r="E61" s="237" t="s">
        <v>89</v>
      </c>
      <c r="F61" s="224" t="s">
        <v>143</v>
      </c>
      <c r="G61" s="270"/>
      <c r="H61" s="85">
        <v>2</v>
      </c>
      <c r="I61" s="158">
        <v>30</v>
      </c>
      <c r="J61" s="238"/>
      <c r="K61" s="238"/>
      <c r="L61" s="238"/>
      <c r="M61" s="238"/>
      <c r="N61" s="238"/>
      <c r="O61" s="238"/>
      <c r="P61" s="138">
        <f t="shared" ref="P61" si="38">H61*25-Q61</f>
        <v>20</v>
      </c>
      <c r="Q61" s="10">
        <f t="shared" ref="Q61" si="39">SUM(I61:O61)</f>
        <v>30</v>
      </c>
      <c r="R61" s="10">
        <f t="shared" ref="R61" si="40">SUM(I61:P61)</f>
        <v>50</v>
      </c>
      <c r="S61" s="85">
        <v>2</v>
      </c>
      <c r="T61" s="158">
        <v>20</v>
      </c>
      <c r="U61" s="238"/>
      <c r="V61" s="238"/>
      <c r="W61" s="238"/>
      <c r="X61" s="238"/>
      <c r="Y61" s="238"/>
      <c r="Z61" s="238"/>
      <c r="AA61" s="138">
        <f t="shared" si="30"/>
        <v>30</v>
      </c>
      <c r="AB61" s="10">
        <f t="shared" si="31"/>
        <v>20</v>
      </c>
      <c r="AC61" s="10">
        <f t="shared" si="37"/>
        <v>50</v>
      </c>
    </row>
    <row r="62" spans="1:29" s="200" customFormat="1" ht="42" customHeight="1" x14ac:dyDescent="0.3">
      <c r="A62" s="342"/>
      <c r="B62" s="345"/>
      <c r="C62" s="267" t="s">
        <v>142</v>
      </c>
      <c r="D62" s="240" t="s">
        <v>17</v>
      </c>
      <c r="E62" s="240" t="s">
        <v>89</v>
      </c>
      <c r="F62" s="232" t="s">
        <v>143</v>
      </c>
      <c r="G62" s="270"/>
      <c r="H62" s="86">
        <v>1</v>
      </c>
      <c r="I62" s="154">
        <v>15</v>
      </c>
      <c r="J62" s="241"/>
      <c r="K62" s="241"/>
      <c r="L62" s="241"/>
      <c r="M62" s="241"/>
      <c r="N62" s="241"/>
      <c r="O62" s="241"/>
      <c r="P62" s="140">
        <f t="shared" si="26"/>
        <v>10</v>
      </c>
      <c r="Q62" s="37">
        <f t="shared" si="27"/>
        <v>15</v>
      </c>
      <c r="R62" s="145">
        <f t="shared" si="28"/>
        <v>25</v>
      </c>
      <c r="S62" s="86">
        <f t="shared" si="29"/>
        <v>1</v>
      </c>
      <c r="T62" s="154">
        <v>10</v>
      </c>
      <c r="U62" s="241"/>
      <c r="V62" s="241"/>
      <c r="W62" s="241"/>
      <c r="X62" s="241"/>
      <c r="Y62" s="241"/>
      <c r="Z62" s="241"/>
      <c r="AA62" s="140">
        <f t="shared" si="30"/>
        <v>15</v>
      </c>
      <c r="AB62" s="37">
        <f t="shared" si="31"/>
        <v>10</v>
      </c>
      <c r="AC62" s="145">
        <f t="shared" si="37"/>
        <v>25</v>
      </c>
    </row>
    <row r="63" spans="1:29" s="200" customFormat="1" ht="48" customHeight="1" x14ac:dyDescent="0.3">
      <c r="A63" s="342"/>
      <c r="B63" s="345"/>
      <c r="C63" s="263" t="s">
        <v>144</v>
      </c>
      <c r="D63" s="225" t="s">
        <v>18</v>
      </c>
      <c r="E63" s="225" t="s">
        <v>89</v>
      </c>
      <c r="F63" s="232" t="s">
        <v>143</v>
      </c>
      <c r="G63" s="270"/>
      <c r="H63" s="87">
        <v>2</v>
      </c>
      <c r="I63" s="204">
        <v>20</v>
      </c>
      <c r="J63" s="205"/>
      <c r="K63" s="205"/>
      <c r="L63" s="205"/>
      <c r="M63" s="205"/>
      <c r="N63" s="201"/>
      <c r="O63" s="201"/>
      <c r="P63" s="156">
        <f t="shared" si="26"/>
        <v>30</v>
      </c>
      <c r="Q63" s="18">
        <f t="shared" si="27"/>
        <v>20</v>
      </c>
      <c r="R63" s="147">
        <f t="shared" si="28"/>
        <v>50</v>
      </c>
      <c r="S63" s="87">
        <v>2</v>
      </c>
      <c r="T63" s="204">
        <v>10</v>
      </c>
      <c r="U63" s="205"/>
      <c r="V63" s="205"/>
      <c r="W63" s="205"/>
      <c r="X63" s="205"/>
      <c r="Y63" s="201"/>
      <c r="Z63" s="201"/>
      <c r="AA63" s="156">
        <f t="shared" si="30"/>
        <v>40</v>
      </c>
      <c r="AB63" s="18">
        <f t="shared" si="31"/>
        <v>10</v>
      </c>
      <c r="AC63" s="147">
        <f t="shared" si="37"/>
        <v>50</v>
      </c>
    </row>
    <row r="64" spans="1:29" s="200" customFormat="1" ht="45" customHeight="1" x14ac:dyDescent="0.3">
      <c r="A64" s="342"/>
      <c r="B64" s="345"/>
      <c r="C64" s="263" t="s">
        <v>145</v>
      </c>
      <c r="D64" s="225" t="s">
        <v>17</v>
      </c>
      <c r="E64" s="225" t="s">
        <v>89</v>
      </c>
      <c r="F64" s="232" t="s">
        <v>162</v>
      </c>
      <c r="G64" s="270"/>
      <c r="H64" s="87">
        <v>2</v>
      </c>
      <c r="I64" s="206"/>
      <c r="J64" s="207">
        <v>20</v>
      </c>
      <c r="K64" s="207"/>
      <c r="L64" s="207"/>
      <c r="M64" s="207"/>
      <c r="N64" s="201"/>
      <c r="O64" s="201"/>
      <c r="P64" s="156">
        <f t="shared" si="26"/>
        <v>30</v>
      </c>
      <c r="Q64" s="18">
        <f t="shared" si="27"/>
        <v>20</v>
      </c>
      <c r="R64" s="147">
        <f t="shared" si="28"/>
        <v>50</v>
      </c>
      <c r="S64" s="87">
        <f t="shared" si="29"/>
        <v>2</v>
      </c>
      <c r="T64" s="206"/>
      <c r="U64" s="207">
        <v>10</v>
      </c>
      <c r="V64" s="207"/>
      <c r="W64" s="207"/>
      <c r="X64" s="207"/>
      <c r="Y64" s="201"/>
      <c r="Z64" s="201"/>
      <c r="AA64" s="156">
        <f t="shared" si="30"/>
        <v>40</v>
      </c>
      <c r="AB64" s="18">
        <f t="shared" si="31"/>
        <v>10</v>
      </c>
      <c r="AC64" s="147">
        <f t="shared" si="37"/>
        <v>50</v>
      </c>
    </row>
    <row r="65" spans="1:29" s="200" customFormat="1" ht="50.4" customHeight="1" x14ac:dyDescent="0.3">
      <c r="A65" s="342"/>
      <c r="B65" s="345"/>
      <c r="C65" s="263" t="s">
        <v>187</v>
      </c>
      <c r="D65" s="225" t="s">
        <v>17</v>
      </c>
      <c r="E65" s="225" t="s">
        <v>89</v>
      </c>
      <c r="F65" s="232" t="s">
        <v>143</v>
      </c>
      <c r="G65" s="270"/>
      <c r="H65" s="87">
        <v>2</v>
      </c>
      <c r="I65" s="354">
        <v>20</v>
      </c>
      <c r="J65" s="355"/>
      <c r="K65" s="355"/>
      <c r="L65" s="355"/>
      <c r="M65" s="355"/>
      <c r="N65" s="201"/>
      <c r="O65" s="201"/>
      <c r="P65" s="156">
        <f t="shared" si="26"/>
        <v>30</v>
      </c>
      <c r="Q65" s="18">
        <f t="shared" si="27"/>
        <v>20</v>
      </c>
      <c r="R65" s="147">
        <f t="shared" si="28"/>
        <v>50</v>
      </c>
      <c r="S65" s="87">
        <f t="shared" si="29"/>
        <v>2</v>
      </c>
      <c r="T65" s="354">
        <v>10</v>
      </c>
      <c r="U65" s="355"/>
      <c r="V65" s="355"/>
      <c r="W65" s="355"/>
      <c r="X65" s="355"/>
      <c r="Y65" s="266"/>
      <c r="Z65" s="201"/>
      <c r="AA65" s="156">
        <f t="shared" si="30"/>
        <v>40</v>
      </c>
      <c r="AB65" s="18">
        <f t="shared" si="31"/>
        <v>10</v>
      </c>
      <c r="AC65" s="147">
        <f t="shared" si="37"/>
        <v>50</v>
      </c>
    </row>
    <row r="66" spans="1:29" s="200" customFormat="1" ht="31.35" customHeight="1" x14ac:dyDescent="0.3">
      <c r="A66" s="342"/>
      <c r="B66" s="345"/>
      <c r="C66" s="225" t="s">
        <v>146</v>
      </c>
      <c r="D66" s="225" t="s">
        <v>17</v>
      </c>
      <c r="E66" s="225" t="s">
        <v>89</v>
      </c>
      <c r="F66" s="232" t="s">
        <v>162</v>
      </c>
      <c r="G66" s="270"/>
      <c r="H66" s="87">
        <v>2</v>
      </c>
      <c r="I66" s="354"/>
      <c r="J66" s="355"/>
      <c r="K66" s="355"/>
      <c r="L66" s="355"/>
      <c r="M66" s="355">
        <v>15</v>
      </c>
      <c r="N66" s="201"/>
      <c r="O66" s="201"/>
      <c r="P66" s="156">
        <f t="shared" si="26"/>
        <v>35</v>
      </c>
      <c r="Q66" s="18">
        <f t="shared" si="27"/>
        <v>15</v>
      </c>
      <c r="R66" s="147">
        <f t="shared" si="28"/>
        <v>50</v>
      </c>
      <c r="S66" s="87">
        <f t="shared" si="29"/>
        <v>2</v>
      </c>
      <c r="T66" s="354"/>
      <c r="U66" s="355"/>
      <c r="V66" s="355"/>
      <c r="W66" s="355"/>
      <c r="X66" s="355">
        <v>5</v>
      </c>
      <c r="Y66" s="266"/>
      <c r="Z66" s="201"/>
      <c r="AA66" s="156">
        <f t="shared" si="30"/>
        <v>45</v>
      </c>
      <c r="AB66" s="18">
        <f t="shared" si="31"/>
        <v>5</v>
      </c>
      <c r="AC66" s="147">
        <f t="shared" si="37"/>
        <v>50</v>
      </c>
    </row>
    <row r="67" spans="1:29" s="200" customFormat="1" ht="31.35" customHeight="1" x14ac:dyDescent="0.3">
      <c r="A67" s="342"/>
      <c r="B67" s="345"/>
      <c r="C67" s="225" t="s">
        <v>147</v>
      </c>
      <c r="D67" s="225" t="s">
        <v>17</v>
      </c>
      <c r="E67" s="225" t="s">
        <v>89</v>
      </c>
      <c r="F67" s="228" t="s">
        <v>43</v>
      </c>
      <c r="G67" s="270"/>
      <c r="H67" s="87">
        <v>2</v>
      </c>
      <c r="I67" s="155">
        <v>20</v>
      </c>
      <c r="J67" s="208"/>
      <c r="K67" s="208"/>
      <c r="L67" s="208"/>
      <c r="M67" s="208"/>
      <c r="N67" s="143"/>
      <c r="O67" s="143"/>
      <c r="P67" s="142">
        <f t="shared" si="26"/>
        <v>30</v>
      </c>
      <c r="Q67" s="18">
        <f t="shared" si="27"/>
        <v>20</v>
      </c>
      <c r="R67" s="18">
        <f t="shared" si="28"/>
        <v>50</v>
      </c>
      <c r="S67" s="87">
        <f t="shared" si="29"/>
        <v>2</v>
      </c>
      <c r="T67" s="155">
        <v>10</v>
      </c>
      <c r="U67" s="208"/>
      <c r="V67" s="266"/>
      <c r="W67" s="266"/>
      <c r="X67" s="266"/>
      <c r="Y67" s="266"/>
      <c r="Z67" s="201"/>
      <c r="AA67" s="156">
        <f t="shared" si="30"/>
        <v>40</v>
      </c>
      <c r="AB67" s="18">
        <f t="shared" si="31"/>
        <v>10</v>
      </c>
      <c r="AC67" s="147">
        <f t="shared" si="37"/>
        <v>50</v>
      </c>
    </row>
    <row r="68" spans="1:29" s="200" customFormat="1" ht="31.35" customHeight="1" thickBot="1" x14ac:dyDescent="0.35">
      <c r="A68" s="343"/>
      <c r="B68" s="346"/>
      <c r="C68" s="230" t="s">
        <v>148</v>
      </c>
      <c r="D68" s="230" t="s">
        <v>17</v>
      </c>
      <c r="E68" s="230" t="s">
        <v>39</v>
      </c>
      <c r="F68" s="231" t="s">
        <v>95</v>
      </c>
      <c r="G68" s="293"/>
      <c r="H68" s="88">
        <v>2</v>
      </c>
      <c r="I68" s="217"/>
      <c r="J68" s="261">
        <v>20</v>
      </c>
      <c r="K68" s="356"/>
      <c r="L68" s="356"/>
      <c r="M68" s="356"/>
      <c r="N68" s="160"/>
      <c r="O68" s="160"/>
      <c r="P68" s="214">
        <f t="shared" si="26"/>
        <v>30</v>
      </c>
      <c r="Q68" s="6">
        <f t="shared" si="27"/>
        <v>20</v>
      </c>
      <c r="R68" s="6">
        <f t="shared" si="28"/>
        <v>50</v>
      </c>
      <c r="S68" s="88">
        <f t="shared" si="29"/>
        <v>2</v>
      </c>
      <c r="T68" s="217"/>
      <c r="U68" s="261">
        <v>10</v>
      </c>
      <c r="V68" s="261"/>
      <c r="W68" s="261"/>
      <c r="X68" s="261"/>
      <c r="Y68" s="261"/>
      <c r="Z68" s="198"/>
      <c r="AA68" s="157">
        <f t="shared" si="30"/>
        <v>40</v>
      </c>
      <c r="AB68" s="6">
        <f t="shared" si="31"/>
        <v>10</v>
      </c>
      <c r="AC68" s="148">
        <f t="shared" si="37"/>
        <v>50</v>
      </c>
    </row>
    <row r="69" spans="1:29" ht="21" customHeight="1" thickBot="1" x14ac:dyDescent="0.35">
      <c r="A69" s="303" t="s">
        <v>23</v>
      </c>
      <c r="B69" s="304"/>
      <c r="C69" s="304"/>
      <c r="D69" s="304"/>
      <c r="E69" s="304"/>
      <c r="F69" s="305"/>
      <c r="G69" s="269" t="s">
        <v>23</v>
      </c>
      <c r="H69" s="83">
        <f>SUM(H70:H86)</f>
        <v>29</v>
      </c>
      <c r="I69" s="14">
        <f>SUM(I70:I86)</f>
        <v>138</v>
      </c>
      <c r="J69" s="14">
        <f>SUM(J70:J86)</f>
        <v>70</v>
      </c>
      <c r="K69" s="14">
        <f>SUM(K70:K86)</f>
        <v>30</v>
      </c>
      <c r="L69" s="14">
        <f>SUM(L70:L86)</f>
        <v>115</v>
      </c>
      <c r="M69" s="14">
        <f>SUM(M70:M86)</f>
        <v>0</v>
      </c>
      <c r="N69" s="14">
        <f>SUM(N70:N86)</f>
        <v>0</v>
      </c>
      <c r="O69" s="14">
        <f>SUM(O70:O86)</f>
        <v>0</v>
      </c>
      <c r="P69" s="14">
        <f>SUM(P70:P86)</f>
        <v>372</v>
      </c>
      <c r="Q69" s="14">
        <f>SUM(Q70:Q86)</f>
        <v>353</v>
      </c>
      <c r="R69" s="14">
        <f>SUM(R70:R86)</f>
        <v>725</v>
      </c>
      <c r="S69" s="83">
        <f>SUM(S70:S86)</f>
        <v>29</v>
      </c>
      <c r="T69" s="14">
        <f>SUM(T70:T86)</f>
        <v>93</v>
      </c>
      <c r="U69" s="14">
        <f>SUM(U70:U86)</f>
        <v>35</v>
      </c>
      <c r="V69" s="14">
        <f>SUM(V70:V86)</f>
        <v>30</v>
      </c>
      <c r="W69" s="14">
        <f>SUM(W70:W86)</f>
        <v>60</v>
      </c>
      <c r="X69" s="14">
        <f>SUM(X70:X86)</f>
        <v>0</v>
      </c>
      <c r="Y69" s="14">
        <f>SUM(Y70:Y86)</f>
        <v>0</v>
      </c>
      <c r="Z69" s="14">
        <f>SUM(Z70:Z86)</f>
        <v>0</v>
      </c>
      <c r="AA69" s="14">
        <f>SUM(AA70:AA86)</f>
        <v>507</v>
      </c>
      <c r="AB69" s="14">
        <f>SUM(AB70:AB86)</f>
        <v>218</v>
      </c>
      <c r="AC69" s="14">
        <f>SUM(AC70:AC86)</f>
        <v>725</v>
      </c>
    </row>
    <row r="70" spans="1:29" ht="35.25" customHeight="1" x14ac:dyDescent="0.3">
      <c r="A70" s="285" t="s">
        <v>196</v>
      </c>
      <c r="B70" s="275" t="s">
        <v>221</v>
      </c>
      <c r="C70" s="27" t="s">
        <v>57</v>
      </c>
      <c r="D70" s="27" t="s">
        <v>17</v>
      </c>
      <c r="E70" s="98" t="s">
        <v>48</v>
      </c>
      <c r="F70" s="16" t="s">
        <v>164</v>
      </c>
      <c r="G70" s="270"/>
      <c r="H70" s="85">
        <v>2</v>
      </c>
      <c r="I70" s="26"/>
      <c r="J70" s="27"/>
      <c r="K70" s="12">
        <v>30</v>
      </c>
      <c r="L70" s="12"/>
      <c r="M70" s="12"/>
      <c r="N70" s="12"/>
      <c r="O70" s="53"/>
      <c r="P70" s="13">
        <f t="shared" ref="P70:P92" si="41">H70*25-Q70</f>
        <v>20</v>
      </c>
      <c r="Q70" s="93">
        <f t="shared" ref="Q70:Q92" si="42">SUM(I70:O70)</f>
        <v>30</v>
      </c>
      <c r="R70" s="85">
        <f t="shared" ref="R70:R92" si="43">SUM(I70:P70)</f>
        <v>50</v>
      </c>
      <c r="S70" s="85">
        <f t="shared" ref="S70:S92" si="44">H70</f>
        <v>2</v>
      </c>
      <c r="T70" s="26"/>
      <c r="U70" s="27"/>
      <c r="V70" s="12">
        <v>30</v>
      </c>
      <c r="W70" s="12"/>
      <c r="X70" s="12"/>
      <c r="Y70" s="12"/>
      <c r="Z70" s="12"/>
      <c r="AA70" s="13">
        <f t="shared" ref="AA70:AA92" si="45">S70*25-AB70</f>
        <v>20</v>
      </c>
      <c r="AB70" s="85">
        <f t="shared" ref="AB70:AB92" si="46">SUM(T70:Z70)</f>
        <v>30</v>
      </c>
      <c r="AC70" s="85">
        <f t="shared" si="5"/>
        <v>50</v>
      </c>
    </row>
    <row r="71" spans="1:29" ht="35.25" customHeight="1" x14ac:dyDescent="0.3">
      <c r="A71" s="286"/>
      <c r="B71" s="278"/>
      <c r="C71" s="30" t="s">
        <v>58</v>
      </c>
      <c r="D71" s="30" t="s">
        <v>17</v>
      </c>
      <c r="E71" s="99" t="s">
        <v>48</v>
      </c>
      <c r="F71" s="17" t="s">
        <v>34</v>
      </c>
      <c r="G71" s="270"/>
      <c r="H71" s="87">
        <v>1</v>
      </c>
      <c r="I71" s="29">
        <v>9</v>
      </c>
      <c r="J71" s="30"/>
      <c r="K71" s="62"/>
      <c r="L71" s="62"/>
      <c r="M71" s="62"/>
      <c r="N71" s="62"/>
      <c r="O71" s="55"/>
      <c r="P71" s="20">
        <f t="shared" si="41"/>
        <v>16</v>
      </c>
      <c r="Q71" s="91">
        <f t="shared" si="42"/>
        <v>9</v>
      </c>
      <c r="R71" s="87">
        <f t="shared" si="43"/>
        <v>25</v>
      </c>
      <c r="S71" s="86">
        <f t="shared" si="44"/>
        <v>1</v>
      </c>
      <c r="T71" s="29">
        <v>9</v>
      </c>
      <c r="U71" s="30"/>
      <c r="V71" s="69"/>
      <c r="W71" s="69"/>
      <c r="X71" s="69"/>
      <c r="Y71" s="69"/>
      <c r="Z71" s="69"/>
      <c r="AA71" s="20">
        <f t="shared" si="45"/>
        <v>16</v>
      </c>
      <c r="AB71" s="87">
        <f t="shared" si="46"/>
        <v>9</v>
      </c>
      <c r="AC71" s="87">
        <f t="shared" si="5"/>
        <v>25</v>
      </c>
    </row>
    <row r="72" spans="1:29" ht="40.65" customHeight="1" thickBot="1" x14ac:dyDescent="0.35">
      <c r="A72" s="289"/>
      <c r="B72" s="277"/>
      <c r="C72" s="123" t="s">
        <v>59</v>
      </c>
      <c r="D72" s="123" t="s">
        <v>17</v>
      </c>
      <c r="E72" s="123" t="s">
        <v>48</v>
      </c>
      <c r="F72" s="111" t="s">
        <v>34</v>
      </c>
      <c r="G72" s="270"/>
      <c r="H72" s="90">
        <v>1</v>
      </c>
      <c r="I72" s="122">
        <v>9</v>
      </c>
      <c r="J72" s="123"/>
      <c r="K72" s="25"/>
      <c r="L72" s="25"/>
      <c r="M72" s="25"/>
      <c r="N72" s="25"/>
      <c r="O72" s="57"/>
      <c r="P72" s="34">
        <f t="shared" si="41"/>
        <v>16</v>
      </c>
      <c r="Q72" s="92">
        <f t="shared" si="42"/>
        <v>9</v>
      </c>
      <c r="R72" s="90">
        <f t="shared" si="43"/>
        <v>25</v>
      </c>
      <c r="S72" s="83">
        <f t="shared" si="44"/>
        <v>1</v>
      </c>
      <c r="T72" s="122">
        <v>9</v>
      </c>
      <c r="U72" s="123"/>
      <c r="V72" s="25"/>
      <c r="W72" s="25"/>
      <c r="X72" s="25"/>
      <c r="Y72" s="25"/>
      <c r="Z72" s="25"/>
      <c r="AA72" s="34">
        <f t="shared" si="45"/>
        <v>16</v>
      </c>
      <c r="AB72" s="90">
        <f t="shared" si="46"/>
        <v>9</v>
      </c>
      <c r="AC72" s="90">
        <f t="shared" si="5"/>
        <v>25</v>
      </c>
    </row>
    <row r="73" spans="1:29" ht="38.25" customHeight="1" x14ac:dyDescent="0.3">
      <c r="A73" s="285" t="s">
        <v>197</v>
      </c>
      <c r="B73" s="275" t="s">
        <v>211</v>
      </c>
      <c r="C73" s="259" t="s">
        <v>105</v>
      </c>
      <c r="D73" s="259" t="s">
        <v>17</v>
      </c>
      <c r="E73" s="259" t="s">
        <v>39</v>
      </c>
      <c r="F73" s="16" t="s">
        <v>19</v>
      </c>
      <c r="G73" s="352"/>
      <c r="H73" s="85">
        <v>1</v>
      </c>
      <c r="I73" s="108">
        <v>15</v>
      </c>
      <c r="J73" s="171"/>
      <c r="K73" s="171"/>
      <c r="L73" s="171"/>
      <c r="M73" s="171"/>
      <c r="N73" s="171"/>
      <c r="O73" s="171"/>
      <c r="P73" s="53">
        <f t="shared" si="41"/>
        <v>10</v>
      </c>
      <c r="Q73" s="10">
        <f t="shared" si="42"/>
        <v>15</v>
      </c>
      <c r="R73" s="10">
        <f t="shared" si="43"/>
        <v>25</v>
      </c>
      <c r="S73" s="85">
        <f t="shared" si="44"/>
        <v>1</v>
      </c>
      <c r="T73" s="108">
        <v>10</v>
      </c>
      <c r="U73" s="171"/>
      <c r="V73" s="171"/>
      <c r="W73" s="171"/>
      <c r="X73" s="171"/>
      <c r="Y73" s="171"/>
      <c r="Z73" s="171"/>
      <c r="AA73" s="53">
        <f t="shared" si="45"/>
        <v>15</v>
      </c>
      <c r="AB73" s="10">
        <f t="shared" si="46"/>
        <v>10</v>
      </c>
      <c r="AC73" s="10">
        <f t="shared" ref="AC73:AC92" si="47">SUM(T73:AA73)</f>
        <v>25</v>
      </c>
    </row>
    <row r="74" spans="1:29" s="126" customFormat="1" ht="38.25" customHeight="1" x14ac:dyDescent="0.3">
      <c r="A74" s="286"/>
      <c r="B74" s="278"/>
      <c r="C74" s="266" t="s">
        <v>112</v>
      </c>
      <c r="D74" s="266" t="s">
        <v>17</v>
      </c>
      <c r="E74" s="266" t="s">
        <v>39</v>
      </c>
      <c r="F74" s="17" t="s">
        <v>19</v>
      </c>
      <c r="G74" s="352"/>
      <c r="H74" s="86">
        <v>2</v>
      </c>
      <c r="I74" s="43">
        <v>20</v>
      </c>
      <c r="J74" s="28"/>
      <c r="K74" s="28"/>
      <c r="L74" s="28"/>
      <c r="M74" s="28"/>
      <c r="N74" s="28"/>
      <c r="O74" s="28"/>
      <c r="P74" s="58">
        <f t="shared" si="41"/>
        <v>30</v>
      </c>
      <c r="Q74" s="37">
        <f t="shared" si="42"/>
        <v>20</v>
      </c>
      <c r="R74" s="37">
        <f t="shared" si="43"/>
        <v>50</v>
      </c>
      <c r="S74" s="86">
        <f t="shared" si="44"/>
        <v>2</v>
      </c>
      <c r="T74" s="43">
        <v>10</v>
      </c>
      <c r="U74" s="28"/>
      <c r="V74" s="28"/>
      <c r="W74" s="28"/>
      <c r="X74" s="28"/>
      <c r="Y74" s="28"/>
      <c r="Z74" s="28"/>
      <c r="AA74" s="55">
        <f t="shared" si="45"/>
        <v>40</v>
      </c>
      <c r="AB74" s="18">
        <f t="shared" si="46"/>
        <v>10</v>
      </c>
      <c r="AC74" s="18">
        <f t="shared" si="47"/>
        <v>50</v>
      </c>
    </row>
    <row r="75" spans="1:29" s="126" customFormat="1" ht="38.25" customHeight="1" x14ac:dyDescent="0.3">
      <c r="A75" s="286"/>
      <c r="B75" s="278"/>
      <c r="C75" s="266" t="s">
        <v>114</v>
      </c>
      <c r="D75" s="266" t="s">
        <v>17</v>
      </c>
      <c r="E75" s="266" t="s">
        <v>39</v>
      </c>
      <c r="F75" s="17" t="s">
        <v>42</v>
      </c>
      <c r="G75" s="352"/>
      <c r="H75" s="87">
        <v>2</v>
      </c>
      <c r="I75" s="77"/>
      <c r="J75" s="129"/>
      <c r="K75" s="129"/>
      <c r="L75" s="129">
        <v>30</v>
      </c>
      <c r="M75" s="129"/>
      <c r="N75" s="129"/>
      <c r="O75" s="129"/>
      <c r="P75" s="55">
        <f t="shared" si="41"/>
        <v>20</v>
      </c>
      <c r="Q75" s="18">
        <f t="shared" si="42"/>
        <v>30</v>
      </c>
      <c r="R75" s="18">
        <f t="shared" si="43"/>
        <v>50</v>
      </c>
      <c r="S75" s="86">
        <f t="shared" si="44"/>
        <v>2</v>
      </c>
      <c r="T75" s="77"/>
      <c r="U75" s="129"/>
      <c r="V75" s="129"/>
      <c r="W75" s="129">
        <v>15</v>
      </c>
      <c r="X75" s="129"/>
      <c r="Y75" s="129"/>
      <c r="Z75" s="129"/>
      <c r="AA75" s="55">
        <f t="shared" si="45"/>
        <v>35</v>
      </c>
      <c r="AB75" s="18">
        <f t="shared" si="46"/>
        <v>15</v>
      </c>
      <c r="AC75" s="18">
        <f t="shared" si="47"/>
        <v>50</v>
      </c>
    </row>
    <row r="76" spans="1:29" s="126" customFormat="1" ht="38.25" customHeight="1" x14ac:dyDescent="0.3">
      <c r="A76" s="286"/>
      <c r="B76" s="278"/>
      <c r="C76" s="266" t="s">
        <v>180</v>
      </c>
      <c r="D76" s="265" t="s">
        <v>17</v>
      </c>
      <c r="E76" s="265" t="s">
        <v>89</v>
      </c>
      <c r="F76" s="20" t="s">
        <v>42</v>
      </c>
      <c r="G76" s="352"/>
      <c r="H76" s="86">
        <v>3</v>
      </c>
      <c r="I76" s="43"/>
      <c r="J76" s="28"/>
      <c r="K76" s="28"/>
      <c r="L76" s="28">
        <v>40</v>
      </c>
      <c r="M76" s="28"/>
      <c r="N76" s="28"/>
      <c r="O76" s="28"/>
      <c r="P76" s="58">
        <f t="shared" ref="P76:P77" si="48">H76*25-Q76</f>
        <v>35</v>
      </c>
      <c r="Q76" s="37">
        <f t="shared" ref="Q76:Q77" si="49">SUM(I76:O76)</f>
        <v>40</v>
      </c>
      <c r="R76" s="37">
        <f t="shared" ref="R76:R77" si="50">SUM(I76:P76)</f>
        <v>75</v>
      </c>
      <c r="S76" s="86">
        <v>3</v>
      </c>
      <c r="T76" s="43"/>
      <c r="U76" s="28"/>
      <c r="V76" s="28"/>
      <c r="W76" s="28">
        <v>25</v>
      </c>
      <c r="X76" s="28"/>
      <c r="Y76" s="28"/>
      <c r="Z76" s="28"/>
      <c r="AA76" s="55">
        <f t="shared" ref="AA76:AA77" si="51">S76*25-AB76</f>
        <v>50</v>
      </c>
      <c r="AB76" s="18">
        <f t="shared" ref="AB76:AB77" si="52">SUM(T76:Z76)</f>
        <v>25</v>
      </c>
      <c r="AC76" s="18">
        <f t="shared" si="47"/>
        <v>75</v>
      </c>
    </row>
    <row r="77" spans="1:29" s="126" customFormat="1" ht="38.25" customHeight="1" thickBot="1" x14ac:dyDescent="0.35">
      <c r="A77" s="287"/>
      <c r="B77" s="279"/>
      <c r="C77" s="261" t="s">
        <v>181</v>
      </c>
      <c r="D77" s="8" t="s">
        <v>17</v>
      </c>
      <c r="E77" s="8" t="s">
        <v>89</v>
      </c>
      <c r="F77" s="9" t="s">
        <v>42</v>
      </c>
      <c r="G77" s="352"/>
      <c r="H77" s="87">
        <v>2</v>
      </c>
      <c r="I77" s="77"/>
      <c r="J77" s="129">
        <v>40</v>
      </c>
      <c r="K77" s="129"/>
      <c r="L77" s="129"/>
      <c r="M77" s="129"/>
      <c r="N77" s="129"/>
      <c r="O77" s="129"/>
      <c r="P77" s="55">
        <f t="shared" si="48"/>
        <v>10</v>
      </c>
      <c r="Q77" s="18">
        <f t="shared" si="49"/>
        <v>40</v>
      </c>
      <c r="R77" s="18">
        <f t="shared" si="50"/>
        <v>50</v>
      </c>
      <c r="S77" s="86">
        <v>2</v>
      </c>
      <c r="T77" s="77"/>
      <c r="U77" s="129">
        <v>25</v>
      </c>
      <c r="V77" s="129"/>
      <c r="W77" s="129"/>
      <c r="X77" s="129"/>
      <c r="Y77" s="129"/>
      <c r="Z77" s="129"/>
      <c r="AA77" s="55">
        <f t="shared" si="51"/>
        <v>25</v>
      </c>
      <c r="AB77" s="18">
        <f t="shared" si="52"/>
        <v>25</v>
      </c>
      <c r="AC77" s="18">
        <f t="shared" si="47"/>
        <v>50</v>
      </c>
    </row>
    <row r="78" spans="1:29" ht="34.5" customHeight="1" x14ac:dyDescent="0.3">
      <c r="A78" s="297" t="s">
        <v>198</v>
      </c>
      <c r="B78" s="300" t="s">
        <v>212</v>
      </c>
      <c r="C78" s="267" t="s">
        <v>106</v>
      </c>
      <c r="D78" s="267" t="s">
        <v>18</v>
      </c>
      <c r="E78" s="267" t="s">
        <v>39</v>
      </c>
      <c r="F78" s="232" t="s">
        <v>43</v>
      </c>
      <c r="G78" s="270"/>
      <c r="H78" s="85">
        <v>1</v>
      </c>
      <c r="I78" s="108">
        <v>15</v>
      </c>
      <c r="J78" s="12"/>
      <c r="K78" s="12"/>
      <c r="L78" s="12"/>
      <c r="M78" s="12"/>
      <c r="N78" s="12"/>
      <c r="O78" s="12"/>
      <c r="P78" s="53">
        <f t="shared" si="41"/>
        <v>10</v>
      </c>
      <c r="Q78" s="10">
        <f t="shared" si="42"/>
        <v>15</v>
      </c>
      <c r="R78" s="10">
        <f t="shared" si="43"/>
        <v>25</v>
      </c>
      <c r="S78" s="85">
        <f t="shared" si="44"/>
        <v>1</v>
      </c>
      <c r="T78" s="108">
        <v>10</v>
      </c>
      <c r="U78" s="12"/>
      <c r="V78" s="12"/>
      <c r="W78" s="12"/>
      <c r="X78" s="12"/>
      <c r="Y78" s="12"/>
      <c r="Z78" s="12"/>
      <c r="AA78" s="53">
        <f t="shared" si="45"/>
        <v>15</v>
      </c>
      <c r="AB78" s="10">
        <f t="shared" si="46"/>
        <v>10</v>
      </c>
      <c r="AC78" s="10">
        <f t="shared" si="47"/>
        <v>25</v>
      </c>
    </row>
    <row r="79" spans="1:29" s="51" customFormat="1" ht="34.5" customHeight="1" x14ac:dyDescent="0.3">
      <c r="A79" s="295"/>
      <c r="B79" s="329"/>
      <c r="C79" s="225" t="s">
        <v>107</v>
      </c>
      <c r="D79" s="225" t="s">
        <v>17</v>
      </c>
      <c r="E79" s="225" t="s">
        <v>39</v>
      </c>
      <c r="F79" s="228" t="s">
        <v>95</v>
      </c>
      <c r="G79" s="270"/>
      <c r="H79" s="87">
        <v>2</v>
      </c>
      <c r="I79" s="77"/>
      <c r="J79" s="199"/>
      <c r="K79" s="199"/>
      <c r="L79" s="199">
        <v>30</v>
      </c>
      <c r="M79" s="199"/>
      <c r="N79" s="201"/>
      <c r="O79" s="199"/>
      <c r="P79" s="55">
        <f t="shared" si="41"/>
        <v>20</v>
      </c>
      <c r="Q79" s="18">
        <f t="shared" si="42"/>
        <v>30</v>
      </c>
      <c r="R79" s="18">
        <f t="shared" si="43"/>
        <v>50</v>
      </c>
      <c r="S79" s="87">
        <f t="shared" si="44"/>
        <v>2</v>
      </c>
      <c r="T79" s="155"/>
      <c r="U79" s="201"/>
      <c r="V79" s="201"/>
      <c r="W79" s="201">
        <v>10</v>
      </c>
      <c r="X79" s="201"/>
      <c r="Y79" s="201"/>
      <c r="Z79" s="201"/>
      <c r="AA79" s="55">
        <f t="shared" si="45"/>
        <v>40</v>
      </c>
      <c r="AB79" s="18">
        <f t="shared" si="46"/>
        <v>10</v>
      </c>
      <c r="AC79" s="18">
        <f t="shared" si="47"/>
        <v>50</v>
      </c>
    </row>
    <row r="80" spans="1:29" ht="34.5" customHeight="1" x14ac:dyDescent="0.3">
      <c r="A80" s="295"/>
      <c r="B80" s="329"/>
      <c r="C80" s="225" t="s">
        <v>102</v>
      </c>
      <c r="D80" s="225" t="s">
        <v>18</v>
      </c>
      <c r="E80" s="225" t="s">
        <v>89</v>
      </c>
      <c r="F80" s="227" t="s">
        <v>43</v>
      </c>
      <c r="G80" s="270"/>
      <c r="H80" s="86">
        <v>2</v>
      </c>
      <c r="I80" s="154">
        <v>20</v>
      </c>
      <c r="J80" s="38"/>
      <c r="K80" s="38"/>
      <c r="L80" s="38"/>
      <c r="M80" s="38"/>
      <c r="N80" s="38"/>
      <c r="O80" s="38"/>
      <c r="P80" s="156">
        <f t="shared" si="41"/>
        <v>30</v>
      </c>
      <c r="Q80" s="18">
        <f t="shared" si="42"/>
        <v>20</v>
      </c>
      <c r="R80" s="18">
        <f t="shared" si="43"/>
        <v>50</v>
      </c>
      <c r="S80" s="87">
        <f t="shared" si="44"/>
        <v>2</v>
      </c>
      <c r="T80" s="154">
        <v>10</v>
      </c>
      <c r="U80" s="38"/>
      <c r="V80" s="38"/>
      <c r="W80" s="38"/>
      <c r="X80" s="38"/>
      <c r="Y80" s="38"/>
      <c r="Z80" s="38"/>
      <c r="AA80" s="55">
        <f t="shared" si="45"/>
        <v>40</v>
      </c>
      <c r="AB80" s="18">
        <f t="shared" si="46"/>
        <v>10</v>
      </c>
      <c r="AC80" s="18">
        <f t="shared" si="47"/>
        <v>50</v>
      </c>
    </row>
    <row r="81" spans="1:29" s="126" customFormat="1" ht="40.35" customHeight="1" x14ac:dyDescent="0.3">
      <c r="A81" s="295"/>
      <c r="B81" s="329"/>
      <c r="C81" s="225" t="s">
        <v>130</v>
      </c>
      <c r="D81" s="225" t="s">
        <v>17</v>
      </c>
      <c r="E81" s="225" t="s">
        <v>89</v>
      </c>
      <c r="F81" s="228" t="s">
        <v>95</v>
      </c>
      <c r="G81" s="270"/>
      <c r="H81" s="86">
        <v>2</v>
      </c>
      <c r="I81" s="154"/>
      <c r="J81" s="38">
        <v>30</v>
      </c>
      <c r="K81" s="38"/>
      <c r="L81" s="38"/>
      <c r="M81" s="38"/>
      <c r="N81" s="38"/>
      <c r="O81" s="38"/>
      <c r="P81" s="140">
        <f t="shared" si="41"/>
        <v>20</v>
      </c>
      <c r="Q81" s="37">
        <f t="shared" si="42"/>
        <v>30</v>
      </c>
      <c r="R81" s="37">
        <f t="shared" si="43"/>
        <v>50</v>
      </c>
      <c r="S81" s="87">
        <f t="shared" si="44"/>
        <v>2</v>
      </c>
      <c r="T81" s="154"/>
      <c r="U81" s="38">
        <v>10</v>
      </c>
      <c r="V81" s="38"/>
      <c r="W81" s="38"/>
      <c r="X81" s="38"/>
      <c r="Y81" s="38"/>
      <c r="Z81" s="38"/>
      <c r="AA81" s="55">
        <f t="shared" si="45"/>
        <v>40</v>
      </c>
      <c r="AB81" s="18">
        <f t="shared" si="46"/>
        <v>10</v>
      </c>
      <c r="AC81" s="18">
        <f t="shared" si="47"/>
        <v>50</v>
      </c>
    </row>
    <row r="82" spans="1:29" s="126" customFormat="1" ht="34.5" customHeight="1" x14ac:dyDescent="0.3">
      <c r="A82" s="295"/>
      <c r="B82" s="329"/>
      <c r="C82" s="225" t="s">
        <v>131</v>
      </c>
      <c r="D82" s="225" t="s">
        <v>17</v>
      </c>
      <c r="E82" s="225" t="s">
        <v>89</v>
      </c>
      <c r="F82" s="228" t="s">
        <v>43</v>
      </c>
      <c r="G82" s="270"/>
      <c r="H82" s="87">
        <v>1</v>
      </c>
      <c r="I82" s="155">
        <v>15</v>
      </c>
      <c r="J82" s="201"/>
      <c r="K82" s="201"/>
      <c r="L82" s="201"/>
      <c r="M82" s="201"/>
      <c r="N82" s="201"/>
      <c r="O82" s="201"/>
      <c r="P82" s="156">
        <f t="shared" si="41"/>
        <v>10</v>
      </c>
      <c r="Q82" s="18">
        <f t="shared" si="42"/>
        <v>15</v>
      </c>
      <c r="R82" s="18">
        <f t="shared" si="43"/>
        <v>25</v>
      </c>
      <c r="S82" s="87">
        <f t="shared" si="44"/>
        <v>1</v>
      </c>
      <c r="T82" s="155">
        <v>10</v>
      </c>
      <c r="U82" s="201"/>
      <c r="V82" s="201"/>
      <c r="W82" s="201"/>
      <c r="X82" s="201"/>
      <c r="Y82" s="201"/>
      <c r="Z82" s="201"/>
      <c r="AA82" s="55">
        <f t="shared" si="45"/>
        <v>15</v>
      </c>
      <c r="AB82" s="18">
        <f t="shared" si="46"/>
        <v>10</v>
      </c>
      <c r="AC82" s="18">
        <f t="shared" si="47"/>
        <v>25</v>
      </c>
    </row>
    <row r="83" spans="1:29" s="126" customFormat="1" ht="34.5" customHeight="1" x14ac:dyDescent="0.3">
      <c r="A83" s="295"/>
      <c r="B83" s="329"/>
      <c r="C83" s="225" t="s">
        <v>133</v>
      </c>
      <c r="D83" s="225" t="s">
        <v>17</v>
      </c>
      <c r="E83" s="225" t="s">
        <v>39</v>
      </c>
      <c r="F83" s="227" t="s">
        <v>43</v>
      </c>
      <c r="G83" s="270"/>
      <c r="H83" s="87">
        <v>2</v>
      </c>
      <c r="I83" s="155">
        <v>15</v>
      </c>
      <c r="J83" s="201"/>
      <c r="K83" s="201"/>
      <c r="L83" s="201"/>
      <c r="M83" s="201"/>
      <c r="N83" s="201"/>
      <c r="O83" s="201"/>
      <c r="P83" s="156">
        <f t="shared" si="41"/>
        <v>35</v>
      </c>
      <c r="Q83" s="18">
        <f t="shared" si="42"/>
        <v>15</v>
      </c>
      <c r="R83" s="18">
        <f t="shared" si="43"/>
        <v>50</v>
      </c>
      <c r="S83" s="87">
        <f t="shared" si="44"/>
        <v>2</v>
      </c>
      <c r="T83" s="155">
        <v>10</v>
      </c>
      <c r="U83" s="201"/>
      <c r="V83" s="201"/>
      <c r="W83" s="201"/>
      <c r="X83" s="201"/>
      <c r="Y83" s="201"/>
      <c r="Z83" s="201"/>
      <c r="AA83" s="55">
        <f t="shared" si="45"/>
        <v>40</v>
      </c>
      <c r="AB83" s="18">
        <f t="shared" si="46"/>
        <v>10</v>
      </c>
      <c r="AC83" s="18">
        <f t="shared" si="47"/>
        <v>50</v>
      </c>
    </row>
    <row r="84" spans="1:29" s="126" customFormat="1" ht="34.5" customHeight="1" x14ac:dyDescent="0.3">
      <c r="A84" s="295"/>
      <c r="B84" s="329"/>
      <c r="C84" s="263" t="s">
        <v>134</v>
      </c>
      <c r="D84" s="225" t="s">
        <v>17</v>
      </c>
      <c r="E84" s="225" t="s">
        <v>89</v>
      </c>
      <c r="F84" s="227" t="s">
        <v>95</v>
      </c>
      <c r="G84" s="270"/>
      <c r="H84" s="87">
        <v>2</v>
      </c>
      <c r="I84" s="155"/>
      <c r="J84" s="201"/>
      <c r="K84" s="201"/>
      <c r="L84" s="201">
        <v>15</v>
      </c>
      <c r="M84" s="201"/>
      <c r="N84" s="201"/>
      <c r="O84" s="201"/>
      <c r="P84" s="156">
        <f t="shared" si="41"/>
        <v>35</v>
      </c>
      <c r="Q84" s="18">
        <f t="shared" si="42"/>
        <v>15</v>
      </c>
      <c r="R84" s="18">
        <f t="shared" si="43"/>
        <v>50</v>
      </c>
      <c r="S84" s="87">
        <f t="shared" si="44"/>
        <v>2</v>
      </c>
      <c r="T84" s="155"/>
      <c r="U84" s="201"/>
      <c r="V84" s="201"/>
      <c r="W84" s="201">
        <v>10</v>
      </c>
      <c r="X84" s="201"/>
      <c r="Y84" s="201"/>
      <c r="Z84" s="201"/>
      <c r="AA84" s="55">
        <f t="shared" si="45"/>
        <v>40</v>
      </c>
      <c r="AB84" s="18">
        <f t="shared" si="46"/>
        <v>10</v>
      </c>
      <c r="AC84" s="18">
        <f t="shared" si="47"/>
        <v>50</v>
      </c>
    </row>
    <row r="85" spans="1:29" s="126" customFormat="1" ht="41.4" customHeight="1" x14ac:dyDescent="0.3">
      <c r="A85" s="295"/>
      <c r="B85" s="329"/>
      <c r="C85" s="263" t="s">
        <v>184</v>
      </c>
      <c r="D85" s="225" t="s">
        <v>17</v>
      </c>
      <c r="E85" s="225" t="s">
        <v>89</v>
      </c>
      <c r="F85" s="228" t="s">
        <v>43</v>
      </c>
      <c r="G85" s="270"/>
      <c r="H85" s="87">
        <v>1</v>
      </c>
      <c r="I85" s="155">
        <v>10</v>
      </c>
      <c r="J85" s="201"/>
      <c r="K85" s="201"/>
      <c r="L85" s="201"/>
      <c r="M85" s="201"/>
      <c r="N85" s="201"/>
      <c r="O85" s="201"/>
      <c r="P85" s="156">
        <f t="shared" si="41"/>
        <v>15</v>
      </c>
      <c r="Q85" s="18">
        <f t="shared" si="42"/>
        <v>10</v>
      </c>
      <c r="R85" s="18">
        <f t="shared" si="43"/>
        <v>25</v>
      </c>
      <c r="S85" s="87">
        <f t="shared" si="44"/>
        <v>1</v>
      </c>
      <c r="T85" s="155">
        <v>10</v>
      </c>
      <c r="U85" s="201"/>
      <c r="V85" s="201"/>
      <c r="W85" s="201"/>
      <c r="X85" s="201"/>
      <c r="Y85" s="201"/>
      <c r="Z85" s="201"/>
      <c r="AA85" s="55">
        <f t="shared" si="45"/>
        <v>15</v>
      </c>
      <c r="AB85" s="18">
        <f t="shared" si="46"/>
        <v>10</v>
      </c>
      <c r="AC85" s="18">
        <f t="shared" si="47"/>
        <v>25</v>
      </c>
    </row>
    <row r="86" spans="1:29" s="51" customFormat="1" ht="34.5" customHeight="1" thickBot="1" x14ac:dyDescent="0.35">
      <c r="A86" s="295"/>
      <c r="B86" s="329"/>
      <c r="C86" s="263" t="s">
        <v>132</v>
      </c>
      <c r="D86" s="225" t="s">
        <v>17</v>
      </c>
      <c r="E86" s="225" t="s">
        <v>89</v>
      </c>
      <c r="F86" s="227" t="s">
        <v>43</v>
      </c>
      <c r="G86" s="270"/>
      <c r="H86" s="88">
        <v>2</v>
      </c>
      <c r="I86" s="216">
        <v>10</v>
      </c>
      <c r="J86" s="198"/>
      <c r="K86" s="198"/>
      <c r="L86" s="198"/>
      <c r="M86" s="198"/>
      <c r="N86" s="198"/>
      <c r="O86" s="198"/>
      <c r="P86" s="157">
        <f t="shared" si="41"/>
        <v>40</v>
      </c>
      <c r="Q86" s="6">
        <f t="shared" si="42"/>
        <v>10</v>
      </c>
      <c r="R86" s="6">
        <f t="shared" si="43"/>
        <v>50</v>
      </c>
      <c r="S86" s="88">
        <f t="shared" si="44"/>
        <v>2</v>
      </c>
      <c r="T86" s="216">
        <v>5</v>
      </c>
      <c r="U86" s="198"/>
      <c r="V86" s="198"/>
      <c r="W86" s="198"/>
      <c r="X86" s="198"/>
      <c r="Y86" s="198"/>
      <c r="Z86" s="198"/>
      <c r="AA86" s="52">
        <f t="shared" si="45"/>
        <v>45</v>
      </c>
      <c r="AB86" s="6">
        <f t="shared" si="46"/>
        <v>5</v>
      </c>
      <c r="AC86" s="6">
        <f t="shared" si="47"/>
        <v>50</v>
      </c>
    </row>
    <row r="87" spans="1:29" s="200" customFormat="1" ht="45.6" customHeight="1" x14ac:dyDescent="0.3">
      <c r="A87" s="294" t="s">
        <v>199</v>
      </c>
      <c r="B87" s="328" t="s">
        <v>149</v>
      </c>
      <c r="C87" s="262" t="s">
        <v>186</v>
      </c>
      <c r="D87" s="223" t="s">
        <v>17</v>
      </c>
      <c r="E87" s="223" t="s">
        <v>89</v>
      </c>
      <c r="F87" s="224" t="s">
        <v>143</v>
      </c>
      <c r="G87" s="270"/>
      <c r="H87" s="85">
        <v>3</v>
      </c>
      <c r="I87" s="158">
        <v>30</v>
      </c>
      <c r="J87" s="197"/>
      <c r="K87" s="197"/>
      <c r="L87" s="197"/>
      <c r="M87" s="197"/>
      <c r="N87" s="197"/>
      <c r="O87" s="197"/>
      <c r="P87" s="138">
        <f t="shared" si="41"/>
        <v>45</v>
      </c>
      <c r="Q87" s="112">
        <f t="shared" si="42"/>
        <v>30</v>
      </c>
      <c r="R87" s="10">
        <f t="shared" si="43"/>
        <v>75</v>
      </c>
      <c r="S87" s="94">
        <f t="shared" si="44"/>
        <v>3</v>
      </c>
      <c r="T87" s="158">
        <v>15</v>
      </c>
      <c r="U87" s="197"/>
      <c r="V87" s="197"/>
      <c r="W87" s="197"/>
      <c r="X87" s="197"/>
      <c r="Y87" s="197"/>
      <c r="Z87" s="197"/>
      <c r="AA87" s="138">
        <f t="shared" si="45"/>
        <v>60</v>
      </c>
      <c r="AB87" s="10">
        <f t="shared" si="46"/>
        <v>15</v>
      </c>
      <c r="AC87" s="149">
        <f t="shared" si="47"/>
        <v>75</v>
      </c>
    </row>
    <row r="88" spans="1:29" s="200" customFormat="1" ht="45.6" customHeight="1" x14ac:dyDescent="0.3">
      <c r="A88" s="295"/>
      <c r="B88" s="301"/>
      <c r="C88" s="263" t="s">
        <v>185</v>
      </c>
      <c r="D88" s="225" t="s">
        <v>17</v>
      </c>
      <c r="E88" s="225" t="s">
        <v>89</v>
      </c>
      <c r="F88" s="232" t="s">
        <v>143</v>
      </c>
      <c r="G88" s="270"/>
      <c r="H88" s="87">
        <v>3</v>
      </c>
      <c r="I88" s="155">
        <v>30</v>
      </c>
      <c r="J88" s="201"/>
      <c r="K88" s="201"/>
      <c r="L88" s="201"/>
      <c r="M88" s="201"/>
      <c r="N88" s="201"/>
      <c r="O88" s="201"/>
      <c r="P88" s="156">
        <f t="shared" si="41"/>
        <v>45</v>
      </c>
      <c r="Q88" s="113">
        <f t="shared" si="42"/>
        <v>30</v>
      </c>
      <c r="R88" s="18">
        <f t="shared" si="43"/>
        <v>75</v>
      </c>
      <c r="S88" s="136">
        <f t="shared" si="44"/>
        <v>3</v>
      </c>
      <c r="T88" s="155">
        <v>15</v>
      </c>
      <c r="U88" s="201"/>
      <c r="V88" s="201"/>
      <c r="W88" s="201"/>
      <c r="X88" s="201"/>
      <c r="Y88" s="201"/>
      <c r="Z88" s="201"/>
      <c r="AA88" s="156">
        <f t="shared" si="45"/>
        <v>60</v>
      </c>
      <c r="AB88" s="18">
        <f t="shared" si="46"/>
        <v>15</v>
      </c>
      <c r="AC88" s="147">
        <f t="shared" si="47"/>
        <v>75</v>
      </c>
    </row>
    <row r="89" spans="1:29" s="200" customFormat="1" ht="45.6" customHeight="1" x14ac:dyDescent="0.3">
      <c r="A89" s="295"/>
      <c r="B89" s="301"/>
      <c r="C89" s="225" t="s">
        <v>150</v>
      </c>
      <c r="D89" s="225" t="s">
        <v>17</v>
      </c>
      <c r="E89" s="225" t="s">
        <v>39</v>
      </c>
      <c r="F89" s="232" t="s">
        <v>162</v>
      </c>
      <c r="G89" s="270"/>
      <c r="H89" s="87">
        <v>2</v>
      </c>
      <c r="I89" s="155"/>
      <c r="J89" s="201"/>
      <c r="K89" s="201"/>
      <c r="L89" s="201"/>
      <c r="M89" s="201">
        <v>30</v>
      </c>
      <c r="N89" s="201"/>
      <c r="O89" s="201"/>
      <c r="P89" s="156">
        <f t="shared" si="41"/>
        <v>20</v>
      </c>
      <c r="Q89" s="113">
        <f t="shared" si="42"/>
        <v>30</v>
      </c>
      <c r="R89" s="18">
        <f t="shared" si="43"/>
        <v>50</v>
      </c>
      <c r="S89" s="136">
        <f t="shared" si="44"/>
        <v>2</v>
      </c>
      <c r="T89" s="155"/>
      <c r="U89" s="201"/>
      <c r="V89" s="201"/>
      <c r="W89" s="201"/>
      <c r="X89" s="201">
        <v>15</v>
      </c>
      <c r="Y89" s="201"/>
      <c r="Z89" s="201"/>
      <c r="AA89" s="156">
        <f t="shared" si="45"/>
        <v>35</v>
      </c>
      <c r="AB89" s="18">
        <f t="shared" si="46"/>
        <v>15</v>
      </c>
      <c r="AC89" s="147">
        <f t="shared" si="47"/>
        <v>50</v>
      </c>
    </row>
    <row r="90" spans="1:29" s="200" customFormat="1" ht="45.6" customHeight="1" x14ac:dyDescent="0.3">
      <c r="A90" s="295"/>
      <c r="B90" s="301"/>
      <c r="C90" s="225" t="s">
        <v>151</v>
      </c>
      <c r="D90" s="225" t="s">
        <v>17</v>
      </c>
      <c r="E90" s="225" t="s">
        <v>39</v>
      </c>
      <c r="F90" s="232" t="s">
        <v>162</v>
      </c>
      <c r="G90" s="270"/>
      <c r="H90" s="87">
        <v>3</v>
      </c>
      <c r="I90" s="155"/>
      <c r="J90" s="201"/>
      <c r="K90" s="201"/>
      <c r="L90" s="201"/>
      <c r="M90" s="201">
        <v>30</v>
      </c>
      <c r="N90" s="201"/>
      <c r="O90" s="201"/>
      <c r="P90" s="156">
        <f t="shared" si="41"/>
        <v>45</v>
      </c>
      <c r="Q90" s="113">
        <f t="shared" si="42"/>
        <v>30</v>
      </c>
      <c r="R90" s="18">
        <f t="shared" si="43"/>
        <v>75</v>
      </c>
      <c r="S90" s="136">
        <f t="shared" si="44"/>
        <v>3</v>
      </c>
      <c r="T90" s="155"/>
      <c r="U90" s="201"/>
      <c r="V90" s="201"/>
      <c r="W90" s="201"/>
      <c r="X90" s="201">
        <v>15</v>
      </c>
      <c r="Y90" s="201"/>
      <c r="Z90" s="201"/>
      <c r="AA90" s="156">
        <f t="shared" si="45"/>
        <v>60</v>
      </c>
      <c r="AB90" s="18">
        <f t="shared" si="46"/>
        <v>15</v>
      </c>
      <c r="AC90" s="147">
        <f t="shared" si="47"/>
        <v>75</v>
      </c>
    </row>
    <row r="91" spans="1:29" s="200" customFormat="1" ht="45.6" customHeight="1" x14ac:dyDescent="0.3">
      <c r="A91" s="295"/>
      <c r="B91" s="301"/>
      <c r="C91" s="225" t="s">
        <v>152</v>
      </c>
      <c r="D91" s="225" t="s">
        <v>18</v>
      </c>
      <c r="E91" s="225" t="s">
        <v>39</v>
      </c>
      <c r="F91" s="228" t="s">
        <v>43</v>
      </c>
      <c r="G91" s="270"/>
      <c r="H91" s="87">
        <v>2</v>
      </c>
      <c r="I91" s="155">
        <v>15</v>
      </c>
      <c r="J91" s="201"/>
      <c r="K91" s="201"/>
      <c r="L91" s="201"/>
      <c r="M91" s="201"/>
      <c r="N91" s="201"/>
      <c r="O91" s="201"/>
      <c r="P91" s="156">
        <f t="shared" si="41"/>
        <v>35</v>
      </c>
      <c r="Q91" s="113">
        <f t="shared" si="42"/>
        <v>15</v>
      </c>
      <c r="R91" s="18">
        <f t="shared" si="43"/>
        <v>50</v>
      </c>
      <c r="S91" s="136">
        <f t="shared" si="44"/>
        <v>2</v>
      </c>
      <c r="T91" s="155">
        <v>10</v>
      </c>
      <c r="U91" s="201"/>
      <c r="V91" s="201"/>
      <c r="W91" s="201"/>
      <c r="X91" s="201"/>
      <c r="Y91" s="201"/>
      <c r="Z91" s="201"/>
      <c r="AA91" s="156">
        <f t="shared" si="45"/>
        <v>40</v>
      </c>
      <c r="AB91" s="18">
        <f t="shared" si="46"/>
        <v>10</v>
      </c>
      <c r="AC91" s="147">
        <f t="shared" si="47"/>
        <v>50</v>
      </c>
    </row>
    <row r="92" spans="1:29" s="200" customFormat="1" ht="45.6" customHeight="1" thickBot="1" x14ac:dyDescent="0.35">
      <c r="A92" s="296"/>
      <c r="B92" s="330"/>
      <c r="C92" s="230" t="s">
        <v>153</v>
      </c>
      <c r="D92" s="230" t="s">
        <v>17</v>
      </c>
      <c r="E92" s="230" t="s">
        <v>39</v>
      </c>
      <c r="F92" s="231" t="s">
        <v>95</v>
      </c>
      <c r="G92" s="293"/>
      <c r="H92" s="88">
        <v>2</v>
      </c>
      <c r="I92" s="215"/>
      <c r="J92" s="159"/>
      <c r="K92" s="159"/>
      <c r="L92" s="159"/>
      <c r="M92" s="160">
        <v>25</v>
      </c>
      <c r="N92" s="160"/>
      <c r="O92" s="160"/>
      <c r="P92" s="214">
        <f t="shared" si="41"/>
        <v>25</v>
      </c>
      <c r="Q92" s="114">
        <f t="shared" si="42"/>
        <v>25</v>
      </c>
      <c r="R92" s="6">
        <f t="shared" si="43"/>
        <v>50</v>
      </c>
      <c r="S92" s="97">
        <f t="shared" si="44"/>
        <v>2</v>
      </c>
      <c r="T92" s="215"/>
      <c r="U92" s="160"/>
      <c r="V92" s="160"/>
      <c r="W92" s="160"/>
      <c r="X92" s="160">
        <v>10</v>
      </c>
      <c r="Y92" s="160"/>
      <c r="Z92" s="160"/>
      <c r="AA92" s="214">
        <f t="shared" si="45"/>
        <v>40</v>
      </c>
      <c r="AB92" s="6">
        <f t="shared" si="46"/>
        <v>10</v>
      </c>
      <c r="AC92" s="148">
        <f t="shared" si="47"/>
        <v>50</v>
      </c>
    </row>
    <row r="93" spans="1:29" ht="20.399999999999999" customHeight="1" thickBot="1" x14ac:dyDescent="0.35">
      <c r="A93" s="333" t="s">
        <v>24</v>
      </c>
      <c r="B93" s="334"/>
      <c r="C93" s="334"/>
      <c r="D93" s="334"/>
      <c r="E93" s="334"/>
      <c r="F93" s="327"/>
      <c r="G93" s="172"/>
      <c r="H93" s="357">
        <f>SUM(H94:H106)</f>
        <v>28</v>
      </c>
      <c r="I93" s="209">
        <f>SUM(I94:I106)</f>
        <v>110</v>
      </c>
      <c r="J93" s="209">
        <f>SUM(J94:J106)</f>
        <v>65</v>
      </c>
      <c r="K93" s="209">
        <f>SUM(K94:K106)</f>
        <v>0</v>
      </c>
      <c r="L93" s="209">
        <f>SUM(L94:L106)</f>
        <v>90</v>
      </c>
      <c r="M93" s="209">
        <f>SUM(M94:M106)</f>
        <v>50</v>
      </c>
      <c r="N93" s="209">
        <f>SUM(N94:N106)</f>
        <v>0</v>
      </c>
      <c r="O93" s="209">
        <f>SUM(O94:O106)</f>
        <v>0</v>
      </c>
      <c r="P93" s="210">
        <f>SUM(P94:P106)</f>
        <v>375</v>
      </c>
      <c r="Q93" s="44">
        <f>SUM(Q94:Q106)</f>
        <v>315</v>
      </c>
      <c r="R93" s="211">
        <f>SUM(R94:R106)</f>
        <v>690</v>
      </c>
      <c r="S93" s="89">
        <f>SUM(S94:S106)</f>
        <v>28</v>
      </c>
      <c r="T93" s="212">
        <f>SUM(T94:T106)</f>
        <v>60</v>
      </c>
      <c r="U93" s="209">
        <f>SUM(U94:U106)</f>
        <v>20</v>
      </c>
      <c r="V93" s="209">
        <f>SUM(V94:V106)</f>
        <v>0</v>
      </c>
      <c r="W93" s="209">
        <f>SUM(W94:W106)</f>
        <v>50</v>
      </c>
      <c r="X93" s="209">
        <f>SUM(X94:X106)</f>
        <v>20</v>
      </c>
      <c r="Y93" s="209">
        <f>SUM(Y94:Y106)</f>
        <v>0</v>
      </c>
      <c r="Z93" s="209">
        <f>SUM(Z94:Z106)</f>
        <v>0</v>
      </c>
      <c r="AA93" s="210">
        <f>SUM(AA94:AA106)</f>
        <v>550</v>
      </c>
      <c r="AB93" s="44">
        <f>SUM(AB94:AB106)</f>
        <v>150</v>
      </c>
      <c r="AC93" s="213">
        <f>SUM(AC94:AC106)</f>
        <v>700</v>
      </c>
    </row>
    <row r="94" spans="1:29" s="126" customFormat="1" ht="40.65" customHeight="1" x14ac:dyDescent="0.3">
      <c r="A94" s="326" t="s">
        <v>223</v>
      </c>
      <c r="B94" s="331" t="s">
        <v>213</v>
      </c>
      <c r="C94" s="197" t="s">
        <v>109</v>
      </c>
      <c r="D94" s="197" t="s">
        <v>17</v>
      </c>
      <c r="E94" s="197" t="s">
        <v>91</v>
      </c>
      <c r="F94" s="16" t="s">
        <v>19</v>
      </c>
      <c r="G94" s="270"/>
      <c r="H94" s="85">
        <v>2</v>
      </c>
      <c r="I94" s="108">
        <v>30</v>
      </c>
      <c r="J94" s="12"/>
      <c r="K94" s="12"/>
      <c r="L94" s="12"/>
      <c r="M94" s="12"/>
      <c r="N94" s="12"/>
      <c r="O94" s="12"/>
      <c r="P94" s="53">
        <v>30</v>
      </c>
      <c r="Q94" s="134">
        <f t="shared" ref="Q94:Q113" si="53">SUM(I94:O94)</f>
        <v>30</v>
      </c>
      <c r="R94" s="85">
        <f t="shared" ref="R94:R113" si="54">SUM(I94:P94)</f>
        <v>60</v>
      </c>
      <c r="S94" s="94">
        <v>2</v>
      </c>
      <c r="T94" s="108">
        <v>10</v>
      </c>
      <c r="U94" s="12"/>
      <c r="V94" s="12"/>
      <c r="W94" s="12"/>
      <c r="X94" s="12"/>
      <c r="Y94" s="12"/>
      <c r="Z94" s="12"/>
      <c r="AA94" s="53">
        <f t="shared" ref="AA94:AA113" si="55">S94*25-AB94</f>
        <v>40</v>
      </c>
      <c r="AB94" s="85">
        <f t="shared" ref="AB94:AB113" si="56">SUM(T94:Z94)</f>
        <v>10</v>
      </c>
      <c r="AC94" s="94">
        <f>AA94+AB94</f>
        <v>50</v>
      </c>
    </row>
    <row r="95" spans="1:29" s="126" customFormat="1" ht="40.65" customHeight="1" x14ac:dyDescent="0.3">
      <c r="A95" s="324"/>
      <c r="B95" s="332"/>
      <c r="C95" s="201" t="s">
        <v>121</v>
      </c>
      <c r="D95" s="201" t="s">
        <v>17</v>
      </c>
      <c r="E95" s="201" t="s">
        <v>91</v>
      </c>
      <c r="F95" s="20" t="s">
        <v>42</v>
      </c>
      <c r="G95" s="270"/>
      <c r="H95" s="87">
        <v>3</v>
      </c>
      <c r="I95" s="77"/>
      <c r="J95" s="199"/>
      <c r="K95" s="199"/>
      <c r="L95" s="199">
        <v>30</v>
      </c>
      <c r="M95" s="199"/>
      <c r="N95" s="199"/>
      <c r="O95" s="199"/>
      <c r="P95" s="55">
        <f t="shared" ref="P95:P101" si="57">H95*25-Q95</f>
        <v>45</v>
      </c>
      <c r="Q95" s="135">
        <f t="shared" si="53"/>
        <v>30</v>
      </c>
      <c r="R95" s="87">
        <f t="shared" si="54"/>
        <v>75</v>
      </c>
      <c r="S95" s="136">
        <f>H95</f>
        <v>3</v>
      </c>
      <c r="T95" s="77"/>
      <c r="U95" s="199"/>
      <c r="V95" s="199"/>
      <c r="W95" s="199">
        <v>15</v>
      </c>
      <c r="X95" s="199"/>
      <c r="Y95" s="199"/>
      <c r="Z95" s="199"/>
      <c r="AA95" s="55">
        <f t="shared" si="55"/>
        <v>60</v>
      </c>
      <c r="AB95" s="87">
        <f t="shared" si="56"/>
        <v>15</v>
      </c>
      <c r="AC95" s="136">
        <f>AA95+AB95</f>
        <v>75</v>
      </c>
    </row>
    <row r="96" spans="1:29" s="174" customFormat="1" ht="42.6" customHeight="1" x14ac:dyDescent="0.3">
      <c r="A96" s="324"/>
      <c r="B96" s="332"/>
      <c r="C96" s="201" t="s">
        <v>110</v>
      </c>
      <c r="D96" s="201" t="s">
        <v>17</v>
      </c>
      <c r="E96" s="201" t="s">
        <v>39</v>
      </c>
      <c r="F96" s="17" t="s">
        <v>19</v>
      </c>
      <c r="G96" s="270"/>
      <c r="H96" s="87">
        <v>2</v>
      </c>
      <c r="I96" s="77">
        <v>20</v>
      </c>
      <c r="J96" s="199"/>
      <c r="K96" s="199"/>
      <c r="L96" s="199"/>
      <c r="M96" s="199"/>
      <c r="N96" s="199"/>
      <c r="O96" s="199"/>
      <c r="P96" s="55">
        <f t="shared" si="57"/>
        <v>30</v>
      </c>
      <c r="Q96" s="113">
        <f t="shared" si="53"/>
        <v>20</v>
      </c>
      <c r="R96" s="18">
        <f t="shared" si="54"/>
        <v>50</v>
      </c>
      <c r="S96" s="136">
        <f>H96</f>
        <v>2</v>
      </c>
      <c r="T96" s="77">
        <v>10</v>
      </c>
      <c r="U96" s="199"/>
      <c r="V96" s="199"/>
      <c r="W96" s="199"/>
      <c r="X96" s="199"/>
      <c r="Y96" s="199"/>
      <c r="Z96" s="199"/>
      <c r="AA96" s="55">
        <f t="shared" si="55"/>
        <v>40</v>
      </c>
      <c r="AB96" s="18">
        <f t="shared" si="56"/>
        <v>10</v>
      </c>
      <c r="AC96" s="147">
        <f t="shared" ref="AC96:AC113" si="58">SUM(T96:AA96)</f>
        <v>50</v>
      </c>
    </row>
    <row r="97" spans="1:29" s="174" customFormat="1" ht="45.6" customHeight="1" thickBot="1" x14ac:dyDescent="0.35">
      <c r="A97" s="324"/>
      <c r="B97" s="332"/>
      <c r="C97" s="202" t="s">
        <v>111</v>
      </c>
      <c r="D97" s="202" t="s">
        <v>17</v>
      </c>
      <c r="E97" s="202" t="s">
        <v>39</v>
      </c>
      <c r="F97" s="111" t="s">
        <v>42</v>
      </c>
      <c r="G97" s="270"/>
      <c r="H97" s="90">
        <v>3</v>
      </c>
      <c r="I97" s="192"/>
      <c r="J97" s="25">
        <v>35</v>
      </c>
      <c r="K97" s="25"/>
      <c r="L97" s="25"/>
      <c r="M97" s="25"/>
      <c r="N97" s="25"/>
      <c r="O97" s="25"/>
      <c r="P97" s="57">
        <f t="shared" si="57"/>
        <v>40</v>
      </c>
      <c r="Q97" s="177">
        <f t="shared" si="53"/>
        <v>35</v>
      </c>
      <c r="R97" s="31">
        <f t="shared" si="54"/>
        <v>75</v>
      </c>
      <c r="S97" s="359">
        <v>3</v>
      </c>
      <c r="T97" s="192"/>
      <c r="U97" s="25">
        <v>10</v>
      </c>
      <c r="V97" s="25"/>
      <c r="W97" s="25"/>
      <c r="X97" s="25"/>
      <c r="Y97" s="25"/>
      <c r="Z97" s="25"/>
      <c r="AA97" s="57">
        <f t="shared" si="55"/>
        <v>65</v>
      </c>
      <c r="AB97" s="31">
        <f t="shared" si="56"/>
        <v>10</v>
      </c>
      <c r="AC97" s="178">
        <f t="shared" si="58"/>
        <v>75</v>
      </c>
    </row>
    <row r="98" spans="1:29" s="185" customFormat="1" ht="59.4" customHeight="1" thickBot="1" x14ac:dyDescent="0.35">
      <c r="A98" s="252" t="s">
        <v>224</v>
      </c>
      <c r="B98" s="23" t="s">
        <v>208</v>
      </c>
      <c r="C98" s="40" t="s">
        <v>182</v>
      </c>
      <c r="D98" s="40" t="s">
        <v>17</v>
      </c>
      <c r="E98" s="40" t="s">
        <v>89</v>
      </c>
      <c r="F98" s="22" t="s">
        <v>42</v>
      </c>
      <c r="G98" s="270"/>
      <c r="H98" s="88">
        <v>3</v>
      </c>
      <c r="I98" s="78"/>
      <c r="J98" s="8"/>
      <c r="K98" s="8"/>
      <c r="L98" s="8">
        <v>40</v>
      </c>
      <c r="M98" s="8"/>
      <c r="N98" s="8"/>
      <c r="O98" s="8"/>
      <c r="P98" s="52">
        <f t="shared" si="57"/>
        <v>35</v>
      </c>
      <c r="Q98" s="114">
        <f t="shared" ref="Q98" si="59">SUM(I98:O98)</f>
        <v>40</v>
      </c>
      <c r="R98" s="6">
        <f t="shared" si="54"/>
        <v>75</v>
      </c>
      <c r="S98" s="97">
        <v>3</v>
      </c>
      <c r="T98" s="78"/>
      <c r="U98" s="8"/>
      <c r="V98" s="8"/>
      <c r="W98" s="8">
        <v>25</v>
      </c>
      <c r="X98" s="8"/>
      <c r="Y98" s="8"/>
      <c r="Z98" s="8"/>
      <c r="AA98" s="52">
        <f t="shared" si="55"/>
        <v>50</v>
      </c>
      <c r="AB98" s="6">
        <f t="shared" si="56"/>
        <v>25</v>
      </c>
      <c r="AC98" s="148">
        <f t="shared" ref="AC98" si="60">SUM(T98:AA98)</f>
        <v>75</v>
      </c>
    </row>
    <row r="99" spans="1:29" ht="41.25" customHeight="1" x14ac:dyDescent="0.3">
      <c r="A99" s="297" t="s">
        <v>225</v>
      </c>
      <c r="B99" s="300" t="s">
        <v>214</v>
      </c>
      <c r="C99" s="226" t="s">
        <v>122</v>
      </c>
      <c r="D99" s="240" t="s">
        <v>17</v>
      </c>
      <c r="E99" s="226" t="s">
        <v>39</v>
      </c>
      <c r="F99" s="233" t="s">
        <v>95</v>
      </c>
      <c r="G99" s="270"/>
      <c r="H99" s="85">
        <v>2</v>
      </c>
      <c r="I99" s="108"/>
      <c r="J99" s="12"/>
      <c r="K99" s="12"/>
      <c r="L99" s="12"/>
      <c r="M99" s="12">
        <v>20</v>
      </c>
      <c r="N99" s="12"/>
      <c r="O99" s="12"/>
      <c r="P99" s="53">
        <f t="shared" si="57"/>
        <v>30</v>
      </c>
      <c r="Q99" s="112">
        <f t="shared" si="53"/>
        <v>20</v>
      </c>
      <c r="R99" s="10">
        <f t="shared" si="54"/>
        <v>50</v>
      </c>
      <c r="S99" s="94">
        <f t="shared" ref="S99:S113" si="61">H99</f>
        <v>2</v>
      </c>
      <c r="T99" s="108"/>
      <c r="U99" s="12"/>
      <c r="V99" s="12"/>
      <c r="W99" s="12"/>
      <c r="X99" s="12">
        <v>10</v>
      </c>
      <c r="Y99" s="12"/>
      <c r="Z99" s="12"/>
      <c r="AA99" s="53">
        <f t="shared" si="55"/>
        <v>40</v>
      </c>
      <c r="AB99" s="10">
        <f t="shared" si="56"/>
        <v>10</v>
      </c>
      <c r="AC99" s="149">
        <f t="shared" si="58"/>
        <v>50</v>
      </c>
    </row>
    <row r="100" spans="1:29" s="51" customFormat="1" ht="33.75" customHeight="1" x14ac:dyDescent="0.3">
      <c r="A100" s="298"/>
      <c r="B100" s="301"/>
      <c r="C100" s="234" t="s">
        <v>123</v>
      </c>
      <c r="D100" s="226" t="s">
        <v>18</v>
      </c>
      <c r="E100" s="225" t="s">
        <v>39</v>
      </c>
      <c r="F100" s="227" t="s">
        <v>43</v>
      </c>
      <c r="G100" s="270"/>
      <c r="H100" s="87">
        <v>2</v>
      </c>
      <c r="I100" s="77">
        <v>15</v>
      </c>
      <c r="J100" s="199"/>
      <c r="K100" s="199"/>
      <c r="L100" s="199"/>
      <c r="M100" s="199"/>
      <c r="N100" s="199"/>
      <c r="O100" s="199"/>
      <c r="P100" s="55">
        <f t="shared" si="57"/>
        <v>35</v>
      </c>
      <c r="Q100" s="113">
        <f t="shared" si="53"/>
        <v>15</v>
      </c>
      <c r="R100" s="18">
        <f t="shared" si="54"/>
        <v>50</v>
      </c>
      <c r="S100" s="242">
        <f t="shared" si="61"/>
        <v>2</v>
      </c>
      <c r="T100" s="77">
        <v>10</v>
      </c>
      <c r="U100" s="199"/>
      <c r="V100" s="199"/>
      <c r="W100" s="199"/>
      <c r="X100" s="199"/>
      <c r="Y100" s="199"/>
      <c r="Z100" s="199"/>
      <c r="AA100" s="55">
        <f t="shared" si="55"/>
        <v>40</v>
      </c>
      <c r="AB100" s="18">
        <f t="shared" si="56"/>
        <v>10</v>
      </c>
      <c r="AC100" s="147">
        <f t="shared" si="58"/>
        <v>50</v>
      </c>
    </row>
    <row r="101" spans="1:29" s="126" customFormat="1" ht="33.75" customHeight="1" x14ac:dyDescent="0.3">
      <c r="A101" s="298"/>
      <c r="B101" s="301"/>
      <c r="C101" s="234" t="s">
        <v>124</v>
      </c>
      <c r="D101" s="225" t="s">
        <v>17</v>
      </c>
      <c r="E101" s="225" t="s">
        <v>39</v>
      </c>
      <c r="F101" s="228" t="s">
        <v>95</v>
      </c>
      <c r="G101" s="270"/>
      <c r="H101" s="87">
        <v>2</v>
      </c>
      <c r="I101" s="77"/>
      <c r="J101" s="199"/>
      <c r="K101" s="199"/>
      <c r="L101" s="199">
        <v>20</v>
      </c>
      <c r="M101" s="199"/>
      <c r="N101" s="199"/>
      <c r="O101" s="199"/>
      <c r="P101" s="55">
        <f t="shared" si="57"/>
        <v>30</v>
      </c>
      <c r="Q101" s="113">
        <f t="shared" si="53"/>
        <v>20</v>
      </c>
      <c r="R101" s="18">
        <f t="shared" si="54"/>
        <v>50</v>
      </c>
      <c r="S101" s="242">
        <f t="shared" si="61"/>
        <v>2</v>
      </c>
      <c r="T101" s="77"/>
      <c r="U101" s="199"/>
      <c r="V101" s="199"/>
      <c r="W101" s="199">
        <v>10</v>
      </c>
      <c r="X101" s="199"/>
      <c r="Y101" s="199"/>
      <c r="Z101" s="199"/>
      <c r="AA101" s="55">
        <f t="shared" si="55"/>
        <v>40</v>
      </c>
      <c r="AB101" s="18">
        <f t="shared" si="56"/>
        <v>10</v>
      </c>
      <c r="AC101" s="147">
        <f t="shared" si="58"/>
        <v>50</v>
      </c>
    </row>
    <row r="102" spans="1:29" ht="36" customHeight="1" x14ac:dyDescent="0.3">
      <c r="A102" s="298"/>
      <c r="B102" s="301"/>
      <c r="C102" s="225" t="s">
        <v>125</v>
      </c>
      <c r="D102" s="225" t="s">
        <v>17</v>
      </c>
      <c r="E102" s="225" t="s">
        <v>39</v>
      </c>
      <c r="F102" s="228" t="s">
        <v>43</v>
      </c>
      <c r="G102" s="270"/>
      <c r="H102" s="87">
        <v>2</v>
      </c>
      <c r="I102" s="77">
        <v>15</v>
      </c>
      <c r="J102" s="199"/>
      <c r="K102" s="199"/>
      <c r="L102" s="199"/>
      <c r="M102" s="199"/>
      <c r="N102" s="199"/>
      <c r="O102" s="199"/>
      <c r="P102" s="55">
        <v>15</v>
      </c>
      <c r="Q102" s="113">
        <f t="shared" si="53"/>
        <v>15</v>
      </c>
      <c r="R102" s="18">
        <f t="shared" si="54"/>
        <v>30</v>
      </c>
      <c r="S102" s="242">
        <f t="shared" si="61"/>
        <v>2</v>
      </c>
      <c r="T102" s="155">
        <v>10</v>
      </c>
      <c r="U102" s="199"/>
      <c r="V102" s="199"/>
      <c r="W102" s="199"/>
      <c r="X102" s="199"/>
      <c r="Y102" s="199"/>
      <c r="Z102" s="199"/>
      <c r="AA102" s="55">
        <f t="shared" si="55"/>
        <v>40</v>
      </c>
      <c r="AB102" s="18">
        <f t="shared" si="56"/>
        <v>10</v>
      </c>
      <c r="AC102" s="147">
        <f t="shared" si="58"/>
        <v>50</v>
      </c>
    </row>
    <row r="103" spans="1:29" s="126" customFormat="1" ht="36" customHeight="1" x14ac:dyDescent="0.3">
      <c r="A103" s="298"/>
      <c r="B103" s="301"/>
      <c r="C103" s="225" t="s">
        <v>128</v>
      </c>
      <c r="D103" s="225" t="s">
        <v>18</v>
      </c>
      <c r="E103" s="225" t="s">
        <v>39</v>
      </c>
      <c r="F103" s="228" t="s">
        <v>43</v>
      </c>
      <c r="G103" s="270"/>
      <c r="H103" s="87">
        <v>2</v>
      </c>
      <c r="I103" s="77">
        <v>15</v>
      </c>
      <c r="J103" s="199"/>
      <c r="K103" s="199"/>
      <c r="L103" s="199"/>
      <c r="M103" s="199"/>
      <c r="N103" s="199"/>
      <c r="O103" s="199"/>
      <c r="P103" s="55">
        <f>H103*25-Q103</f>
        <v>35</v>
      </c>
      <c r="Q103" s="113">
        <f t="shared" si="53"/>
        <v>15</v>
      </c>
      <c r="R103" s="18">
        <f t="shared" si="54"/>
        <v>50</v>
      </c>
      <c r="S103" s="242">
        <f t="shared" si="61"/>
        <v>2</v>
      </c>
      <c r="T103" s="155">
        <v>10</v>
      </c>
      <c r="U103" s="199"/>
      <c r="V103" s="199"/>
      <c r="W103" s="199"/>
      <c r="X103" s="199"/>
      <c r="Y103" s="199"/>
      <c r="Z103" s="199"/>
      <c r="AA103" s="55">
        <f t="shared" si="55"/>
        <v>40</v>
      </c>
      <c r="AB103" s="18">
        <f t="shared" si="56"/>
        <v>10</v>
      </c>
      <c r="AC103" s="147">
        <f t="shared" si="58"/>
        <v>50</v>
      </c>
    </row>
    <row r="104" spans="1:29" s="126" customFormat="1" ht="36" customHeight="1" x14ac:dyDescent="0.3">
      <c r="A104" s="298"/>
      <c r="B104" s="301"/>
      <c r="C104" s="229" t="s">
        <v>129</v>
      </c>
      <c r="D104" s="225" t="s">
        <v>17</v>
      </c>
      <c r="E104" s="225" t="s">
        <v>39</v>
      </c>
      <c r="F104" s="227" t="s">
        <v>95</v>
      </c>
      <c r="G104" s="270"/>
      <c r="H104" s="87">
        <v>2</v>
      </c>
      <c r="I104" s="77"/>
      <c r="J104" s="199">
        <v>30</v>
      </c>
      <c r="K104" s="199"/>
      <c r="L104" s="199"/>
      <c r="M104" s="199"/>
      <c r="N104" s="199"/>
      <c r="O104" s="199"/>
      <c r="P104" s="55">
        <v>15</v>
      </c>
      <c r="Q104" s="113">
        <f t="shared" si="53"/>
        <v>30</v>
      </c>
      <c r="R104" s="18">
        <f t="shared" si="54"/>
        <v>45</v>
      </c>
      <c r="S104" s="242">
        <f t="shared" si="61"/>
        <v>2</v>
      </c>
      <c r="T104" s="155"/>
      <c r="U104" s="199">
        <v>10</v>
      </c>
      <c r="V104" s="199"/>
      <c r="W104" s="199"/>
      <c r="X104" s="199"/>
      <c r="Y104" s="199"/>
      <c r="Z104" s="199"/>
      <c r="AA104" s="55">
        <f t="shared" si="55"/>
        <v>40</v>
      </c>
      <c r="AB104" s="18">
        <f t="shared" si="56"/>
        <v>10</v>
      </c>
      <c r="AC104" s="147">
        <f t="shared" si="58"/>
        <v>50</v>
      </c>
    </row>
    <row r="105" spans="1:29" s="126" customFormat="1" ht="36" customHeight="1" x14ac:dyDescent="0.3">
      <c r="A105" s="298"/>
      <c r="B105" s="301"/>
      <c r="C105" s="225" t="s">
        <v>126</v>
      </c>
      <c r="D105" s="225" t="s">
        <v>17</v>
      </c>
      <c r="E105" s="225" t="s">
        <v>39</v>
      </c>
      <c r="F105" s="227" t="s">
        <v>43</v>
      </c>
      <c r="G105" s="270"/>
      <c r="H105" s="87">
        <v>1</v>
      </c>
      <c r="I105" s="77">
        <v>15</v>
      </c>
      <c r="J105" s="199"/>
      <c r="K105" s="199"/>
      <c r="L105" s="199"/>
      <c r="M105" s="199"/>
      <c r="N105" s="199"/>
      <c r="O105" s="199"/>
      <c r="P105" s="55">
        <v>15</v>
      </c>
      <c r="Q105" s="113">
        <f t="shared" si="53"/>
        <v>15</v>
      </c>
      <c r="R105" s="18">
        <f t="shared" si="54"/>
        <v>30</v>
      </c>
      <c r="S105" s="242">
        <f t="shared" si="61"/>
        <v>1</v>
      </c>
      <c r="T105" s="77">
        <v>10</v>
      </c>
      <c r="U105" s="199"/>
      <c r="V105" s="199"/>
      <c r="W105" s="199"/>
      <c r="X105" s="199"/>
      <c r="Y105" s="199"/>
      <c r="Z105" s="199"/>
      <c r="AA105" s="55">
        <f t="shared" si="55"/>
        <v>15</v>
      </c>
      <c r="AB105" s="18">
        <f t="shared" si="56"/>
        <v>10</v>
      </c>
      <c r="AC105" s="147">
        <f t="shared" si="58"/>
        <v>25</v>
      </c>
    </row>
    <row r="106" spans="1:29" s="51" customFormat="1" ht="43.65" customHeight="1" thickBot="1" x14ac:dyDescent="0.35">
      <c r="A106" s="299"/>
      <c r="B106" s="302"/>
      <c r="C106" s="235" t="s">
        <v>127</v>
      </c>
      <c r="D106" s="235" t="s">
        <v>17</v>
      </c>
      <c r="E106" s="235" t="s">
        <v>39</v>
      </c>
      <c r="F106" s="236" t="s">
        <v>95</v>
      </c>
      <c r="G106" s="270"/>
      <c r="H106" s="88">
        <v>2</v>
      </c>
      <c r="I106" s="78"/>
      <c r="J106" s="8"/>
      <c r="K106" s="8"/>
      <c r="L106" s="8"/>
      <c r="M106" s="8">
        <v>30</v>
      </c>
      <c r="N106" s="8"/>
      <c r="O106" s="8"/>
      <c r="P106" s="52">
        <f t="shared" ref="P106:P113" si="62">H106*25-Q106</f>
        <v>20</v>
      </c>
      <c r="Q106" s="114">
        <f t="shared" si="53"/>
        <v>30</v>
      </c>
      <c r="R106" s="6">
        <f t="shared" si="54"/>
        <v>50</v>
      </c>
      <c r="S106" s="360">
        <f t="shared" si="61"/>
        <v>2</v>
      </c>
      <c r="T106" s="78"/>
      <c r="U106" s="8"/>
      <c r="V106" s="8"/>
      <c r="W106" s="8"/>
      <c r="X106" s="8">
        <v>10</v>
      </c>
      <c r="Y106" s="8"/>
      <c r="Z106" s="8"/>
      <c r="AA106" s="52">
        <f t="shared" si="55"/>
        <v>40</v>
      </c>
      <c r="AB106" s="6">
        <f t="shared" si="56"/>
        <v>10</v>
      </c>
      <c r="AC106" s="148">
        <f t="shared" si="58"/>
        <v>50</v>
      </c>
    </row>
    <row r="107" spans="1:29" s="200" customFormat="1" ht="45" customHeight="1" x14ac:dyDescent="0.3">
      <c r="A107" s="294" t="s">
        <v>226</v>
      </c>
      <c r="B107" s="328" t="s">
        <v>154</v>
      </c>
      <c r="C107" s="223" t="s">
        <v>155</v>
      </c>
      <c r="D107" s="223" t="s">
        <v>17</v>
      </c>
      <c r="E107" s="223" t="s">
        <v>89</v>
      </c>
      <c r="F107" s="224" t="s">
        <v>43</v>
      </c>
      <c r="G107" s="270"/>
      <c r="H107" s="85">
        <v>2</v>
      </c>
      <c r="I107" s="108">
        <v>30</v>
      </c>
      <c r="J107" s="12"/>
      <c r="K107" s="12"/>
      <c r="L107" s="12"/>
      <c r="M107" s="12"/>
      <c r="N107" s="12"/>
      <c r="O107" s="197"/>
      <c r="P107" s="138">
        <f t="shared" si="62"/>
        <v>20</v>
      </c>
      <c r="Q107" s="112">
        <f t="shared" si="53"/>
        <v>30</v>
      </c>
      <c r="R107" s="10">
        <f t="shared" si="54"/>
        <v>50</v>
      </c>
      <c r="S107" s="94">
        <f t="shared" si="61"/>
        <v>2</v>
      </c>
      <c r="T107" s="108">
        <v>10</v>
      </c>
      <c r="U107" s="12"/>
      <c r="V107" s="12"/>
      <c r="W107" s="12"/>
      <c r="X107" s="12"/>
      <c r="Y107" s="12"/>
      <c r="Z107" s="12"/>
      <c r="AA107" s="138">
        <f t="shared" si="55"/>
        <v>40</v>
      </c>
      <c r="AB107" s="10">
        <f t="shared" si="56"/>
        <v>10</v>
      </c>
      <c r="AC107" s="149">
        <f t="shared" si="58"/>
        <v>50</v>
      </c>
    </row>
    <row r="108" spans="1:29" s="200" customFormat="1" ht="37.65" customHeight="1" x14ac:dyDescent="0.3">
      <c r="A108" s="295"/>
      <c r="B108" s="301"/>
      <c r="C108" s="225" t="s">
        <v>156</v>
      </c>
      <c r="D108" s="225" t="s">
        <v>18</v>
      </c>
      <c r="E108" s="225" t="s">
        <v>89</v>
      </c>
      <c r="F108" s="228" t="s">
        <v>43</v>
      </c>
      <c r="G108" s="270"/>
      <c r="H108" s="87">
        <v>2</v>
      </c>
      <c r="I108" s="77">
        <v>25</v>
      </c>
      <c r="J108" s="199"/>
      <c r="K108" s="199"/>
      <c r="L108" s="199"/>
      <c r="M108" s="199"/>
      <c r="N108" s="199"/>
      <c r="O108" s="201"/>
      <c r="P108" s="156">
        <f t="shared" si="62"/>
        <v>25</v>
      </c>
      <c r="Q108" s="113">
        <f t="shared" si="53"/>
        <v>25</v>
      </c>
      <c r="R108" s="18">
        <f t="shared" si="54"/>
        <v>50</v>
      </c>
      <c r="S108" s="242">
        <f t="shared" si="61"/>
        <v>2</v>
      </c>
      <c r="T108" s="77">
        <v>10</v>
      </c>
      <c r="U108" s="199"/>
      <c r="V108" s="199"/>
      <c r="W108" s="199"/>
      <c r="X108" s="199"/>
      <c r="Y108" s="199"/>
      <c r="Z108" s="199"/>
      <c r="AA108" s="156">
        <f t="shared" si="55"/>
        <v>40</v>
      </c>
      <c r="AB108" s="18">
        <f t="shared" si="56"/>
        <v>10</v>
      </c>
      <c r="AC108" s="147">
        <f t="shared" si="58"/>
        <v>50</v>
      </c>
    </row>
    <row r="109" spans="1:29" s="200" customFormat="1" ht="34.35" customHeight="1" x14ac:dyDescent="0.3">
      <c r="A109" s="295"/>
      <c r="B109" s="301"/>
      <c r="C109" s="225" t="s">
        <v>157</v>
      </c>
      <c r="D109" s="225" t="s">
        <v>17</v>
      </c>
      <c r="E109" s="225" t="s">
        <v>39</v>
      </c>
      <c r="F109" s="228" t="s">
        <v>95</v>
      </c>
      <c r="G109" s="270"/>
      <c r="H109" s="87">
        <v>3</v>
      </c>
      <c r="I109" s="77"/>
      <c r="J109" s="199">
        <v>30</v>
      </c>
      <c r="K109" s="199"/>
      <c r="L109" s="199"/>
      <c r="M109" s="199"/>
      <c r="N109" s="199"/>
      <c r="O109" s="201"/>
      <c r="P109" s="156">
        <f t="shared" si="62"/>
        <v>45</v>
      </c>
      <c r="Q109" s="113">
        <f t="shared" si="53"/>
        <v>30</v>
      </c>
      <c r="R109" s="18">
        <f t="shared" si="54"/>
        <v>75</v>
      </c>
      <c r="S109" s="242">
        <f t="shared" si="61"/>
        <v>3</v>
      </c>
      <c r="T109" s="77"/>
      <c r="U109" s="199">
        <v>15</v>
      </c>
      <c r="V109" s="199"/>
      <c r="W109" s="199"/>
      <c r="X109" s="199"/>
      <c r="Y109" s="199"/>
      <c r="Z109" s="199"/>
      <c r="AA109" s="156">
        <f t="shared" si="55"/>
        <v>60</v>
      </c>
      <c r="AB109" s="18">
        <f t="shared" si="56"/>
        <v>15</v>
      </c>
      <c r="AC109" s="147">
        <f t="shared" si="58"/>
        <v>75</v>
      </c>
    </row>
    <row r="110" spans="1:29" s="200" customFormat="1" ht="40.65" customHeight="1" x14ac:dyDescent="0.3">
      <c r="A110" s="295"/>
      <c r="B110" s="301"/>
      <c r="C110" s="225" t="s">
        <v>158</v>
      </c>
      <c r="D110" s="225" t="s">
        <v>17</v>
      </c>
      <c r="E110" s="225" t="s">
        <v>39</v>
      </c>
      <c r="F110" s="228" t="s">
        <v>43</v>
      </c>
      <c r="G110" s="270"/>
      <c r="H110" s="87">
        <v>2</v>
      </c>
      <c r="I110" s="77">
        <v>15</v>
      </c>
      <c r="J110" s="199"/>
      <c r="K110" s="199"/>
      <c r="L110" s="199"/>
      <c r="M110" s="199"/>
      <c r="N110" s="199"/>
      <c r="O110" s="201"/>
      <c r="P110" s="156">
        <f t="shared" si="62"/>
        <v>35</v>
      </c>
      <c r="Q110" s="113">
        <f t="shared" si="53"/>
        <v>15</v>
      </c>
      <c r="R110" s="18">
        <f t="shared" si="54"/>
        <v>50</v>
      </c>
      <c r="S110" s="242">
        <f t="shared" si="61"/>
        <v>2</v>
      </c>
      <c r="T110" s="77">
        <v>10</v>
      </c>
      <c r="U110" s="199"/>
      <c r="V110" s="199"/>
      <c r="W110" s="199"/>
      <c r="X110" s="199"/>
      <c r="Y110" s="199"/>
      <c r="Z110" s="199"/>
      <c r="AA110" s="156">
        <f t="shared" si="55"/>
        <v>40</v>
      </c>
      <c r="AB110" s="18">
        <f t="shared" si="56"/>
        <v>10</v>
      </c>
      <c r="AC110" s="147">
        <f t="shared" si="58"/>
        <v>50</v>
      </c>
    </row>
    <row r="111" spans="1:29" s="200" customFormat="1" ht="39.6" customHeight="1" x14ac:dyDescent="0.3">
      <c r="A111" s="295"/>
      <c r="B111" s="301"/>
      <c r="C111" s="225" t="s">
        <v>159</v>
      </c>
      <c r="D111" s="225" t="s">
        <v>17</v>
      </c>
      <c r="E111" s="225" t="s">
        <v>39</v>
      </c>
      <c r="F111" s="228" t="s">
        <v>95</v>
      </c>
      <c r="G111" s="270"/>
      <c r="H111" s="87">
        <v>2</v>
      </c>
      <c r="I111" s="77"/>
      <c r="J111" s="199">
        <v>15</v>
      </c>
      <c r="K111" s="199"/>
      <c r="L111" s="199"/>
      <c r="M111" s="199"/>
      <c r="N111" s="199"/>
      <c r="O111" s="201"/>
      <c r="P111" s="156">
        <f t="shared" si="62"/>
        <v>35</v>
      </c>
      <c r="Q111" s="113">
        <f t="shared" si="53"/>
        <v>15</v>
      </c>
      <c r="R111" s="18">
        <f t="shared" si="54"/>
        <v>50</v>
      </c>
      <c r="S111" s="242">
        <f t="shared" si="61"/>
        <v>2</v>
      </c>
      <c r="T111" s="77"/>
      <c r="U111" s="199">
        <v>10</v>
      </c>
      <c r="V111" s="199"/>
      <c r="W111" s="199"/>
      <c r="X111" s="199"/>
      <c r="Y111" s="199"/>
      <c r="Z111" s="199"/>
      <c r="AA111" s="156">
        <f t="shared" si="55"/>
        <v>40</v>
      </c>
      <c r="AB111" s="18">
        <f t="shared" si="56"/>
        <v>10</v>
      </c>
      <c r="AC111" s="147">
        <f t="shared" si="58"/>
        <v>50</v>
      </c>
    </row>
    <row r="112" spans="1:29" s="200" customFormat="1" ht="36.6" customHeight="1" x14ac:dyDescent="0.3">
      <c r="A112" s="295"/>
      <c r="B112" s="301"/>
      <c r="C112" s="225" t="s">
        <v>160</v>
      </c>
      <c r="D112" s="225" t="s">
        <v>17</v>
      </c>
      <c r="E112" s="225" t="s">
        <v>39</v>
      </c>
      <c r="F112" s="228" t="s">
        <v>43</v>
      </c>
      <c r="G112" s="270"/>
      <c r="H112" s="87">
        <v>2</v>
      </c>
      <c r="I112" s="77">
        <v>15</v>
      </c>
      <c r="J112" s="199"/>
      <c r="K112" s="199"/>
      <c r="L112" s="199"/>
      <c r="M112" s="199"/>
      <c r="N112" s="199"/>
      <c r="O112" s="201"/>
      <c r="P112" s="156">
        <f t="shared" si="62"/>
        <v>35</v>
      </c>
      <c r="Q112" s="113">
        <f t="shared" si="53"/>
        <v>15</v>
      </c>
      <c r="R112" s="18">
        <f t="shared" si="54"/>
        <v>50</v>
      </c>
      <c r="S112" s="242">
        <f t="shared" si="61"/>
        <v>2</v>
      </c>
      <c r="T112" s="77">
        <v>10</v>
      </c>
      <c r="U112" s="199"/>
      <c r="V112" s="199"/>
      <c r="W112" s="199"/>
      <c r="X112" s="199"/>
      <c r="Y112" s="199"/>
      <c r="Z112" s="199"/>
      <c r="AA112" s="156">
        <f t="shared" si="55"/>
        <v>40</v>
      </c>
      <c r="AB112" s="18">
        <f t="shared" si="56"/>
        <v>10</v>
      </c>
      <c r="AC112" s="147">
        <f t="shared" si="58"/>
        <v>50</v>
      </c>
    </row>
    <row r="113" spans="1:29" s="200" customFormat="1" ht="48.6" customHeight="1" thickBot="1" x14ac:dyDescent="0.35">
      <c r="A113" s="295"/>
      <c r="B113" s="301"/>
      <c r="C113" s="225" t="s">
        <v>161</v>
      </c>
      <c r="D113" s="225" t="s">
        <v>18</v>
      </c>
      <c r="E113" s="225" t="s">
        <v>39</v>
      </c>
      <c r="F113" s="228" t="s">
        <v>43</v>
      </c>
      <c r="G113" s="270"/>
      <c r="H113" s="88">
        <v>2</v>
      </c>
      <c r="I113" s="78">
        <v>30</v>
      </c>
      <c r="J113" s="8"/>
      <c r="K113" s="8"/>
      <c r="L113" s="8"/>
      <c r="M113" s="8"/>
      <c r="N113" s="8"/>
      <c r="O113" s="198"/>
      <c r="P113" s="157">
        <f t="shared" si="62"/>
        <v>20</v>
      </c>
      <c r="Q113" s="114">
        <f t="shared" si="53"/>
        <v>30</v>
      </c>
      <c r="R113" s="6">
        <f t="shared" si="54"/>
        <v>50</v>
      </c>
      <c r="S113" s="360">
        <f t="shared" si="61"/>
        <v>2</v>
      </c>
      <c r="T113" s="78">
        <v>15</v>
      </c>
      <c r="U113" s="8"/>
      <c r="V113" s="8"/>
      <c r="W113" s="8"/>
      <c r="X113" s="8"/>
      <c r="Y113" s="8"/>
      <c r="Z113" s="8"/>
      <c r="AA113" s="157">
        <f t="shared" si="55"/>
        <v>35</v>
      </c>
      <c r="AB113" s="6">
        <f t="shared" si="56"/>
        <v>15</v>
      </c>
      <c r="AC113" s="148">
        <f t="shared" si="58"/>
        <v>50</v>
      </c>
    </row>
    <row r="114" spans="1:29" ht="20.25" customHeight="1" thickBot="1" x14ac:dyDescent="0.35">
      <c r="A114" s="303" t="s">
        <v>25</v>
      </c>
      <c r="B114" s="304"/>
      <c r="C114" s="304"/>
      <c r="D114" s="304"/>
      <c r="E114" s="304"/>
      <c r="F114" s="305"/>
      <c r="G114" s="270"/>
      <c r="H114" s="83">
        <f>SUM(H115:H122)</f>
        <v>32</v>
      </c>
      <c r="I114" s="14">
        <f>SUM(I115:I122)</f>
        <v>55</v>
      </c>
      <c r="J114" s="14">
        <f t="shared" ref="J114:AC114" si="63">SUM(J115:J122)</f>
        <v>60</v>
      </c>
      <c r="K114" s="14">
        <f t="shared" si="63"/>
        <v>0</v>
      </c>
      <c r="L114" s="14">
        <f t="shared" si="63"/>
        <v>40</v>
      </c>
      <c r="M114" s="14">
        <f t="shared" si="63"/>
        <v>0</v>
      </c>
      <c r="N114" s="14">
        <f t="shared" si="63"/>
        <v>15</v>
      </c>
      <c r="O114" s="14">
        <f t="shared" si="63"/>
        <v>360</v>
      </c>
      <c r="P114" s="14">
        <f t="shared" si="63"/>
        <v>330</v>
      </c>
      <c r="Q114" s="14">
        <f t="shared" si="63"/>
        <v>530</v>
      </c>
      <c r="R114" s="14">
        <f t="shared" si="63"/>
        <v>860</v>
      </c>
      <c r="S114" s="83">
        <f t="shared" si="63"/>
        <v>32</v>
      </c>
      <c r="T114" s="14">
        <f>SUM(T115:T122)</f>
        <v>30</v>
      </c>
      <c r="U114" s="14">
        <f t="shared" si="63"/>
        <v>25</v>
      </c>
      <c r="V114" s="14">
        <f t="shared" si="63"/>
        <v>0</v>
      </c>
      <c r="W114" s="14">
        <f t="shared" si="63"/>
        <v>25</v>
      </c>
      <c r="X114" s="14">
        <f t="shared" si="63"/>
        <v>0</v>
      </c>
      <c r="Y114" s="14">
        <f t="shared" si="63"/>
        <v>15</v>
      </c>
      <c r="Z114" s="14">
        <f t="shared" si="63"/>
        <v>360</v>
      </c>
      <c r="AA114" s="14">
        <f t="shared" si="63"/>
        <v>405</v>
      </c>
      <c r="AB114" s="14">
        <f t="shared" si="63"/>
        <v>455</v>
      </c>
      <c r="AC114" s="14">
        <f t="shared" si="63"/>
        <v>860</v>
      </c>
    </row>
    <row r="115" spans="1:29" s="126" customFormat="1" ht="44.4" customHeight="1" thickBot="1" x14ac:dyDescent="0.35">
      <c r="A115" s="41" t="s">
        <v>227</v>
      </c>
      <c r="B115" s="40" t="s">
        <v>222</v>
      </c>
      <c r="C115" s="353" t="s">
        <v>169</v>
      </c>
      <c r="D115" s="40" t="s">
        <v>17</v>
      </c>
      <c r="E115" s="40" t="s">
        <v>39</v>
      </c>
      <c r="F115" s="22" t="s">
        <v>34</v>
      </c>
      <c r="G115" s="270"/>
      <c r="H115" s="81">
        <v>1</v>
      </c>
      <c r="I115" s="40">
        <v>15</v>
      </c>
      <c r="J115" s="40"/>
      <c r="K115" s="40"/>
      <c r="L115" s="40"/>
      <c r="M115" s="40"/>
      <c r="N115" s="23"/>
      <c r="O115" s="23"/>
      <c r="P115" s="56">
        <f t="shared" ref="P115:P121" si="64">H115*25-Q115</f>
        <v>10</v>
      </c>
      <c r="Q115" s="81">
        <f>SUM(I115:O115)</f>
        <v>15</v>
      </c>
      <c r="R115" s="81">
        <f>SUM(I115:P115)</f>
        <v>25</v>
      </c>
      <c r="S115" s="81">
        <f>H115</f>
        <v>1</v>
      </c>
      <c r="T115" s="23">
        <v>10</v>
      </c>
      <c r="U115" s="23"/>
      <c r="V115" s="23"/>
      <c r="W115" s="23"/>
      <c r="X115" s="23"/>
      <c r="Y115" s="23"/>
      <c r="Z115" s="79"/>
      <c r="AA115" s="24">
        <f t="shared" ref="AA115:AA121" si="65">S115*25-AB115</f>
        <v>15</v>
      </c>
      <c r="AB115" s="81">
        <f>SUM(T115:Z115)</f>
        <v>10</v>
      </c>
      <c r="AC115" s="81">
        <f>AA115+AB115</f>
        <v>25</v>
      </c>
    </row>
    <row r="116" spans="1:29" s="42" customFormat="1" ht="51.75" customHeight="1" thickBot="1" x14ac:dyDescent="0.35">
      <c r="A116" s="127" t="s">
        <v>228</v>
      </c>
      <c r="B116" s="124" t="s">
        <v>81</v>
      </c>
      <c r="C116" s="124" t="s">
        <v>83</v>
      </c>
      <c r="D116" s="124" t="s">
        <v>17</v>
      </c>
      <c r="E116" s="124" t="s">
        <v>39</v>
      </c>
      <c r="F116" s="161" t="s">
        <v>60</v>
      </c>
      <c r="G116" s="270"/>
      <c r="H116" s="84">
        <v>6</v>
      </c>
      <c r="I116" s="127"/>
      <c r="J116" s="124"/>
      <c r="K116" s="124"/>
      <c r="L116" s="124"/>
      <c r="M116" s="124"/>
      <c r="N116" s="66">
        <v>15</v>
      </c>
      <c r="O116" s="66"/>
      <c r="P116" s="64">
        <f t="shared" si="64"/>
        <v>135</v>
      </c>
      <c r="Q116" s="84">
        <f t="shared" ref="Q116:Q121" si="66">SUM(I116:O116)</f>
        <v>15</v>
      </c>
      <c r="R116" s="84">
        <f t="shared" ref="R116:R122" si="67">SUM(I116:P116)</f>
        <v>150</v>
      </c>
      <c r="S116" s="84">
        <f>H116</f>
        <v>6</v>
      </c>
      <c r="T116" s="65"/>
      <c r="U116" s="66"/>
      <c r="V116" s="66"/>
      <c r="W116" s="66"/>
      <c r="X116" s="66"/>
      <c r="Y116" s="66">
        <v>15</v>
      </c>
      <c r="Z116" s="66"/>
      <c r="AA116" s="116">
        <f t="shared" si="65"/>
        <v>135</v>
      </c>
      <c r="AB116" s="84">
        <f t="shared" ref="AB116:AB122" si="68">SUM(T116:Z116)</f>
        <v>15</v>
      </c>
      <c r="AC116" s="84">
        <f t="shared" ref="AC116" si="69">AA116+AB116</f>
        <v>150</v>
      </c>
    </row>
    <row r="117" spans="1:29" s="42" customFormat="1" ht="51.6" customHeight="1" x14ac:dyDescent="0.3">
      <c r="A117" s="290" t="s">
        <v>229</v>
      </c>
      <c r="B117" s="309" t="s">
        <v>215</v>
      </c>
      <c r="C117" s="203" t="s">
        <v>119</v>
      </c>
      <c r="D117" s="162" t="s">
        <v>17</v>
      </c>
      <c r="E117" s="162" t="s">
        <v>39</v>
      </c>
      <c r="F117" s="163" t="s">
        <v>42</v>
      </c>
      <c r="G117" s="270"/>
      <c r="H117" s="84">
        <v>3</v>
      </c>
      <c r="I117" s="170"/>
      <c r="J117" s="66">
        <v>30</v>
      </c>
      <c r="K117" s="66"/>
      <c r="L117" s="66"/>
      <c r="M117" s="66"/>
      <c r="N117" s="66"/>
      <c r="O117" s="66"/>
      <c r="P117" s="64">
        <f t="shared" si="64"/>
        <v>45</v>
      </c>
      <c r="Q117" s="5">
        <f t="shared" si="66"/>
        <v>30</v>
      </c>
      <c r="R117" s="5">
        <f t="shared" si="67"/>
        <v>75</v>
      </c>
      <c r="S117" s="84">
        <v>3</v>
      </c>
      <c r="T117" s="170"/>
      <c r="U117" s="66">
        <v>10</v>
      </c>
      <c r="V117" s="66"/>
      <c r="W117" s="66"/>
      <c r="X117" s="66"/>
      <c r="Y117" s="66"/>
      <c r="Z117" s="66"/>
      <c r="AA117" s="64">
        <f t="shared" si="65"/>
        <v>65</v>
      </c>
      <c r="AB117" s="5">
        <f t="shared" si="68"/>
        <v>10</v>
      </c>
      <c r="AC117" s="10">
        <f>SUM(T117:AA117)</f>
        <v>75</v>
      </c>
    </row>
    <row r="118" spans="1:29" s="42" customFormat="1" ht="52.8" customHeight="1" thickBot="1" x14ac:dyDescent="0.35">
      <c r="A118" s="311"/>
      <c r="B118" s="310"/>
      <c r="C118" s="160" t="s">
        <v>120</v>
      </c>
      <c r="D118" s="153" t="s">
        <v>17</v>
      </c>
      <c r="E118" s="153" t="s">
        <v>39</v>
      </c>
      <c r="F118" s="164" t="s">
        <v>19</v>
      </c>
      <c r="G118" s="270"/>
      <c r="H118" s="88">
        <v>2</v>
      </c>
      <c r="I118" s="7">
        <v>20</v>
      </c>
      <c r="J118" s="8"/>
      <c r="K118" s="8"/>
      <c r="L118" s="8"/>
      <c r="M118" s="8"/>
      <c r="N118" s="8"/>
      <c r="O118" s="8"/>
      <c r="P118" s="9">
        <f t="shared" si="64"/>
        <v>30</v>
      </c>
      <c r="Q118" s="6">
        <f t="shared" si="66"/>
        <v>20</v>
      </c>
      <c r="R118" s="6">
        <f t="shared" si="67"/>
        <v>50</v>
      </c>
      <c r="S118" s="88">
        <f>H118</f>
        <v>2</v>
      </c>
      <c r="T118" s="7">
        <v>10</v>
      </c>
      <c r="U118" s="8"/>
      <c r="V118" s="8"/>
      <c r="W118" s="8"/>
      <c r="X118" s="8"/>
      <c r="Y118" s="8"/>
      <c r="Z118" s="8"/>
      <c r="AA118" s="9">
        <f t="shared" si="65"/>
        <v>40</v>
      </c>
      <c r="AB118" s="6">
        <f t="shared" si="68"/>
        <v>10</v>
      </c>
      <c r="AC118" s="44">
        <f>SUM(T118:AA118)</f>
        <v>50</v>
      </c>
    </row>
    <row r="119" spans="1:29" s="42" customFormat="1" ht="51.6" customHeight="1" thickBot="1" x14ac:dyDescent="0.35">
      <c r="A119" s="252" t="s">
        <v>230</v>
      </c>
      <c r="B119" s="23" t="s">
        <v>216</v>
      </c>
      <c r="C119" s="40" t="s">
        <v>183</v>
      </c>
      <c r="D119" s="23" t="s">
        <v>17</v>
      </c>
      <c r="E119" s="23" t="s">
        <v>39</v>
      </c>
      <c r="F119" s="24" t="s">
        <v>42</v>
      </c>
      <c r="G119" s="270"/>
      <c r="H119" s="253">
        <v>3</v>
      </c>
      <c r="I119" s="179"/>
      <c r="J119" s="15"/>
      <c r="K119" s="15"/>
      <c r="L119" s="15">
        <v>40</v>
      </c>
      <c r="M119" s="15"/>
      <c r="N119" s="15"/>
      <c r="O119" s="15"/>
      <c r="P119" s="105">
        <f t="shared" si="64"/>
        <v>35</v>
      </c>
      <c r="Q119" s="14">
        <f t="shared" ref="Q119" si="70">SUM(I119:O119)</f>
        <v>40</v>
      </c>
      <c r="R119" s="14">
        <f>P119+Q119</f>
        <v>75</v>
      </c>
      <c r="S119" s="83">
        <v>3</v>
      </c>
      <c r="T119" s="179"/>
      <c r="U119" s="15"/>
      <c r="V119" s="15"/>
      <c r="W119" s="15">
        <v>25</v>
      </c>
      <c r="X119" s="15"/>
      <c r="Y119" s="15"/>
      <c r="Z119" s="15"/>
      <c r="AA119" s="180">
        <f t="shared" si="65"/>
        <v>50</v>
      </c>
      <c r="AB119" s="14">
        <f t="shared" ref="AB119" si="71">SUM(T119:Z119)</f>
        <v>25</v>
      </c>
      <c r="AC119" s="14">
        <f>AA119+AB119</f>
        <v>75</v>
      </c>
    </row>
    <row r="120" spans="1:29" s="42" customFormat="1" ht="44.4" customHeight="1" x14ac:dyDescent="0.3">
      <c r="A120" s="288" t="s">
        <v>231</v>
      </c>
      <c r="B120" s="307" t="s">
        <v>217</v>
      </c>
      <c r="C120" s="186" t="s">
        <v>115</v>
      </c>
      <c r="D120" s="187" t="s">
        <v>17</v>
      </c>
      <c r="E120" s="187" t="s">
        <v>39</v>
      </c>
      <c r="F120" s="188" t="s">
        <v>19</v>
      </c>
      <c r="G120" s="270"/>
      <c r="H120" s="134">
        <v>2</v>
      </c>
      <c r="I120" s="11">
        <v>20</v>
      </c>
      <c r="J120" s="12"/>
      <c r="K120" s="12"/>
      <c r="L120" s="12"/>
      <c r="M120" s="12"/>
      <c r="N120" s="117"/>
      <c r="O120" s="12"/>
      <c r="P120" s="16">
        <f t="shared" si="64"/>
        <v>30</v>
      </c>
      <c r="Q120" s="10">
        <f t="shared" si="66"/>
        <v>20</v>
      </c>
      <c r="R120" s="10">
        <f t="shared" si="67"/>
        <v>50</v>
      </c>
      <c r="S120" s="85">
        <f>H120</f>
        <v>2</v>
      </c>
      <c r="T120" s="120">
        <v>10</v>
      </c>
      <c r="U120" s="117"/>
      <c r="V120" s="117"/>
      <c r="W120" s="117"/>
      <c r="X120" s="117"/>
      <c r="Y120" s="117"/>
      <c r="Z120" s="117"/>
      <c r="AA120" s="16">
        <f t="shared" si="65"/>
        <v>40</v>
      </c>
      <c r="AB120" s="10">
        <f t="shared" si="68"/>
        <v>10</v>
      </c>
      <c r="AC120" s="10">
        <f>SUM(T120:AA120)</f>
        <v>50</v>
      </c>
    </row>
    <row r="121" spans="1:29" s="42" customFormat="1" ht="42" customHeight="1" thickBot="1" x14ac:dyDescent="0.35">
      <c r="A121" s="306"/>
      <c r="B121" s="308"/>
      <c r="C121" s="189" t="s">
        <v>116</v>
      </c>
      <c r="D121" s="176" t="s">
        <v>17</v>
      </c>
      <c r="E121" s="176" t="s">
        <v>39</v>
      </c>
      <c r="F121" s="190" t="s">
        <v>42</v>
      </c>
      <c r="G121" s="270"/>
      <c r="H121" s="358">
        <v>3</v>
      </c>
      <c r="I121" s="7"/>
      <c r="J121" s="8">
        <v>30</v>
      </c>
      <c r="K121" s="8"/>
      <c r="L121" s="8"/>
      <c r="M121" s="8"/>
      <c r="N121" s="119"/>
      <c r="O121" s="8"/>
      <c r="P121" s="21">
        <f t="shared" si="64"/>
        <v>45</v>
      </c>
      <c r="Q121" s="44">
        <f t="shared" si="66"/>
        <v>30</v>
      </c>
      <c r="R121" s="44">
        <f t="shared" si="67"/>
        <v>75</v>
      </c>
      <c r="S121" s="89">
        <f>H121</f>
        <v>3</v>
      </c>
      <c r="T121" s="121"/>
      <c r="U121" s="119">
        <v>15</v>
      </c>
      <c r="V121" s="119"/>
      <c r="W121" s="119"/>
      <c r="X121" s="119"/>
      <c r="Y121" s="119"/>
      <c r="Z121" s="119"/>
      <c r="AA121" s="21">
        <f t="shared" si="65"/>
        <v>60</v>
      </c>
      <c r="AB121" s="6">
        <f t="shared" si="68"/>
        <v>15</v>
      </c>
      <c r="AC121" s="6">
        <f>SUM(T121:AA121)</f>
        <v>75</v>
      </c>
    </row>
    <row r="122" spans="1:29" s="42" customFormat="1" ht="53.1" customHeight="1" thickBot="1" x14ac:dyDescent="0.35">
      <c r="A122" s="254" t="s">
        <v>232</v>
      </c>
      <c r="B122" s="255" t="s">
        <v>218</v>
      </c>
      <c r="C122" s="256" t="s">
        <v>38</v>
      </c>
      <c r="D122" s="256" t="s">
        <v>21</v>
      </c>
      <c r="E122" s="256" t="s">
        <v>39</v>
      </c>
      <c r="F122" s="257" t="s">
        <v>42</v>
      </c>
      <c r="G122" s="270"/>
      <c r="H122" s="89">
        <v>12</v>
      </c>
      <c r="I122" s="128"/>
      <c r="J122" s="125"/>
      <c r="K122" s="125"/>
      <c r="L122" s="125"/>
      <c r="M122" s="125"/>
      <c r="N122" s="75"/>
      <c r="O122" s="75">
        <v>360</v>
      </c>
      <c r="P122" s="76">
        <v>0</v>
      </c>
      <c r="Q122" s="89">
        <v>360</v>
      </c>
      <c r="R122" s="89">
        <f t="shared" si="67"/>
        <v>360</v>
      </c>
      <c r="S122" s="89">
        <f>H122</f>
        <v>12</v>
      </c>
      <c r="T122" s="109"/>
      <c r="U122" s="75"/>
      <c r="V122" s="75"/>
      <c r="W122" s="75"/>
      <c r="X122" s="75"/>
      <c r="Y122" s="75"/>
      <c r="Z122" s="75">
        <v>360</v>
      </c>
      <c r="AA122" s="107">
        <v>0</v>
      </c>
      <c r="AB122" s="89">
        <f t="shared" si="68"/>
        <v>360</v>
      </c>
      <c r="AC122" s="89">
        <f t="shared" ref="AC122" si="72">AA122+AB122</f>
        <v>360</v>
      </c>
    </row>
    <row r="123" spans="1:29" ht="20.25" customHeight="1" thickBot="1" x14ac:dyDescent="0.35">
      <c r="A123" s="303" t="s">
        <v>26</v>
      </c>
      <c r="B123" s="304"/>
      <c r="C123" s="304"/>
      <c r="D123" s="304"/>
      <c r="E123" s="304"/>
      <c r="F123" s="305"/>
      <c r="G123" s="269" t="s">
        <v>25</v>
      </c>
      <c r="H123" s="81">
        <f>SUM(H124:H128)</f>
        <v>30</v>
      </c>
      <c r="I123" s="115">
        <f t="shared" ref="I123:AC123" si="73">SUM(I124:I128)</f>
        <v>0</v>
      </c>
      <c r="J123" s="115">
        <f t="shared" si="73"/>
        <v>0</v>
      </c>
      <c r="K123" s="115">
        <f t="shared" si="73"/>
        <v>0</v>
      </c>
      <c r="L123" s="115">
        <f t="shared" si="73"/>
        <v>30</v>
      </c>
      <c r="M123" s="115">
        <f t="shared" si="73"/>
        <v>15</v>
      </c>
      <c r="N123" s="115">
        <f t="shared" si="73"/>
        <v>15</v>
      </c>
      <c r="O123" s="115">
        <f t="shared" si="73"/>
        <v>600</v>
      </c>
      <c r="P123" s="115">
        <f t="shared" si="73"/>
        <v>190</v>
      </c>
      <c r="Q123" s="115">
        <f t="shared" si="73"/>
        <v>660</v>
      </c>
      <c r="R123" s="115">
        <f t="shared" si="73"/>
        <v>850</v>
      </c>
      <c r="S123" s="81">
        <f t="shared" si="73"/>
        <v>30</v>
      </c>
      <c r="T123" s="115">
        <f t="shared" si="73"/>
        <v>0</v>
      </c>
      <c r="U123" s="115">
        <f t="shared" si="73"/>
        <v>0</v>
      </c>
      <c r="V123" s="115">
        <f t="shared" si="73"/>
        <v>0</v>
      </c>
      <c r="W123" s="115">
        <f t="shared" si="73"/>
        <v>20</v>
      </c>
      <c r="X123" s="115">
        <f t="shared" si="73"/>
        <v>10</v>
      </c>
      <c r="Y123" s="115">
        <f t="shared" si="73"/>
        <v>15</v>
      </c>
      <c r="Z123" s="115">
        <f t="shared" si="73"/>
        <v>600</v>
      </c>
      <c r="AA123" s="115">
        <f t="shared" si="73"/>
        <v>205</v>
      </c>
      <c r="AB123" s="115">
        <f t="shared" si="73"/>
        <v>645</v>
      </c>
      <c r="AC123" s="115">
        <f t="shared" si="73"/>
        <v>850</v>
      </c>
    </row>
    <row r="124" spans="1:29" s="126" customFormat="1" ht="51" customHeight="1" thickBot="1" x14ac:dyDescent="0.35">
      <c r="A124" s="168" t="s">
        <v>233</v>
      </c>
      <c r="B124" s="169" t="s">
        <v>82</v>
      </c>
      <c r="C124" s="162" t="s">
        <v>84</v>
      </c>
      <c r="D124" s="162" t="s">
        <v>17</v>
      </c>
      <c r="E124" s="162" t="s">
        <v>39</v>
      </c>
      <c r="F124" s="181" t="s">
        <v>42</v>
      </c>
      <c r="G124" s="270"/>
      <c r="H124" s="85">
        <v>2</v>
      </c>
      <c r="I124" s="165"/>
      <c r="J124" s="166"/>
      <c r="K124" s="166"/>
      <c r="L124" s="166"/>
      <c r="M124" s="166">
        <v>15</v>
      </c>
      <c r="N124" s="166"/>
      <c r="O124" s="166"/>
      <c r="P124" s="167">
        <f t="shared" ref="P124:P129" si="74">H124*25-Q124</f>
        <v>35</v>
      </c>
      <c r="Q124" s="10">
        <f t="shared" ref="Q124:Q129" si="75">SUM(I124:O124)</f>
        <v>15</v>
      </c>
      <c r="R124" s="10">
        <f t="shared" ref="R124:R129" si="76">SUM(I124:P124)</f>
        <v>50</v>
      </c>
      <c r="S124" s="361">
        <f t="shared" ref="S124:S128" si="77">H124</f>
        <v>2</v>
      </c>
      <c r="T124" s="165"/>
      <c r="U124" s="166"/>
      <c r="V124" s="166"/>
      <c r="W124" s="166"/>
      <c r="X124" s="166">
        <v>10</v>
      </c>
      <c r="Y124" s="166"/>
      <c r="Z124" s="166"/>
      <c r="AA124" s="167">
        <f t="shared" ref="AA124:AA129" si="78">S124*25-AB124</f>
        <v>40</v>
      </c>
      <c r="AB124" s="10">
        <f t="shared" ref="AB124:AB129" si="79">SUM(T124:Z124)</f>
        <v>10</v>
      </c>
      <c r="AC124" s="146">
        <f>SUM(T124:AA124)</f>
        <v>50</v>
      </c>
    </row>
    <row r="125" spans="1:29" s="42" customFormat="1" ht="51.75" customHeight="1" thickBot="1" x14ac:dyDescent="0.35">
      <c r="A125" s="127" t="s">
        <v>234</v>
      </c>
      <c r="B125" s="124" t="s">
        <v>219</v>
      </c>
      <c r="C125" s="193" t="s">
        <v>85</v>
      </c>
      <c r="D125" s="193" t="s">
        <v>17</v>
      </c>
      <c r="E125" s="193" t="s">
        <v>39</v>
      </c>
      <c r="F125" s="16" t="s">
        <v>60</v>
      </c>
      <c r="G125" s="270"/>
      <c r="H125" s="84">
        <v>6</v>
      </c>
      <c r="I125" s="127"/>
      <c r="J125" s="124"/>
      <c r="K125" s="124"/>
      <c r="L125" s="124"/>
      <c r="M125" s="124"/>
      <c r="N125" s="66">
        <v>15</v>
      </c>
      <c r="O125" s="66"/>
      <c r="P125" s="64">
        <f t="shared" si="74"/>
        <v>135</v>
      </c>
      <c r="Q125" s="84">
        <f t="shared" si="75"/>
        <v>15</v>
      </c>
      <c r="R125" s="84">
        <f t="shared" si="76"/>
        <v>150</v>
      </c>
      <c r="S125" s="84">
        <f t="shared" si="77"/>
        <v>6</v>
      </c>
      <c r="T125" s="170"/>
      <c r="U125" s="66"/>
      <c r="V125" s="66"/>
      <c r="W125" s="66"/>
      <c r="X125" s="66"/>
      <c r="Y125" s="66">
        <v>15</v>
      </c>
      <c r="Z125" s="66"/>
      <c r="AA125" s="116">
        <f t="shared" si="78"/>
        <v>135</v>
      </c>
      <c r="AB125" s="84">
        <f t="shared" si="79"/>
        <v>15</v>
      </c>
      <c r="AC125" s="84">
        <f t="shared" ref="AC125:AC129" si="80">AA125+AB125</f>
        <v>150</v>
      </c>
    </row>
    <row r="126" spans="1:29" s="42" customFormat="1" ht="43.65" customHeight="1" x14ac:dyDescent="0.3">
      <c r="A126" s="285" t="s">
        <v>235</v>
      </c>
      <c r="B126" s="275" t="s">
        <v>220</v>
      </c>
      <c r="C126" s="184" t="s">
        <v>117</v>
      </c>
      <c r="D126" s="194" t="s">
        <v>17</v>
      </c>
      <c r="E126" s="194" t="s">
        <v>39</v>
      </c>
      <c r="F126" s="139" t="s">
        <v>42</v>
      </c>
      <c r="G126" s="270"/>
      <c r="H126" s="85">
        <v>1</v>
      </c>
      <c r="I126" s="108"/>
      <c r="J126" s="12"/>
      <c r="K126" s="12"/>
      <c r="L126" s="12">
        <v>15</v>
      </c>
      <c r="M126" s="12"/>
      <c r="N126" s="12"/>
      <c r="O126" s="12"/>
      <c r="P126" s="53">
        <f t="shared" si="74"/>
        <v>10</v>
      </c>
      <c r="Q126" s="112">
        <f t="shared" si="75"/>
        <v>15</v>
      </c>
      <c r="R126" s="10">
        <f t="shared" si="76"/>
        <v>25</v>
      </c>
      <c r="S126" s="85">
        <f t="shared" si="77"/>
        <v>1</v>
      </c>
      <c r="T126" s="108"/>
      <c r="U126" s="12"/>
      <c r="V126" s="12"/>
      <c r="W126" s="259">
        <v>10</v>
      </c>
      <c r="X126" s="12"/>
      <c r="Y126" s="12"/>
      <c r="Z126" s="12"/>
      <c r="AA126" s="53">
        <f t="shared" si="78"/>
        <v>15</v>
      </c>
      <c r="AB126" s="10">
        <f t="shared" si="79"/>
        <v>10</v>
      </c>
      <c r="AC126" s="149">
        <f>SUM(T126:AA126)</f>
        <v>25</v>
      </c>
    </row>
    <row r="127" spans="1:29" s="42" customFormat="1" ht="43.35" customHeight="1" thickBot="1" x14ac:dyDescent="0.35">
      <c r="A127" s="289"/>
      <c r="B127" s="277"/>
      <c r="C127" s="191" t="s">
        <v>140</v>
      </c>
      <c r="D127" s="150" t="s">
        <v>17</v>
      </c>
      <c r="E127" s="150" t="s">
        <v>39</v>
      </c>
      <c r="F127" s="151" t="s">
        <v>42</v>
      </c>
      <c r="G127" s="270"/>
      <c r="H127" s="88">
        <v>1</v>
      </c>
      <c r="I127" s="78"/>
      <c r="J127" s="8"/>
      <c r="K127" s="8"/>
      <c r="L127" s="8">
        <v>15</v>
      </c>
      <c r="M127" s="8"/>
      <c r="N127" s="8"/>
      <c r="O127" s="8"/>
      <c r="P127" s="52">
        <f t="shared" si="74"/>
        <v>10</v>
      </c>
      <c r="Q127" s="114">
        <f t="shared" si="75"/>
        <v>15</v>
      </c>
      <c r="R127" s="6">
        <f t="shared" si="76"/>
        <v>25</v>
      </c>
      <c r="S127" s="242">
        <f t="shared" si="77"/>
        <v>1</v>
      </c>
      <c r="T127" s="78"/>
      <c r="U127" s="8"/>
      <c r="V127" s="8"/>
      <c r="W127" s="261">
        <v>10</v>
      </c>
      <c r="X127" s="8"/>
      <c r="Y127" s="8"/>
      <c r="Z127" s="8"/>
      <c r="AA127" s="52">
        <f t="shared" si="78"/>
        <v>15</v>
      </c>
      <c r="AB127" s="6">
        <f t="shared" si="79"/>
        <v>10</v>
      </c>
      <c r="AC127" s="148">
        <f>SUM(T127:AA127)</f>
        <v>25</v>
      </c>
    </row>
    <row r="128" spans="1:29" s="42" customFormat="1" ht="48.75" customHeight="1" thickBot="1" x14ac:dyDescent="0.35">
      <c r="A128" s="254" t="s">
        <v>236</v>
      </c>
      <c r="B128" s="255" t="s">
        <v>218</v>
      </c>
      <c r="C128" s="256" t="s">
        <v>37</v>
      </c>
      <c r="D128" s="256" t="s">
        <v>21</v>
      </c>
      <c r="E128" s="256" t="s">
        <v>39</v>
      </c>
      <c r="F128" s="257" t="s">
        <v>42</v>
      </c>
      <c r="G128" s="270"/>
      <c r="H128" s="81">
        <v>20</v>
      </c>
      <c r="I128" s="41"/>
      <c r="J128" s="40"/>
      <c r="K128" s="40"/>
      <c r="L128" s="40"/>
      <c r="M128" s="40"/>
      <c r="N128" s="23"/>
      <c r="O128" s="23">
        <v>600</v>
      </c>
      <c r="P128" s="56">
        <v>0</v>
      </c>
      <c r="Q128" s="81">
        <f t="shared" si="75"/>
        <v>600</v>
      </c>
      <c r="R128" s="81">
        <f t="shared" si="76"/>
        <v>600</v>
      </c>
      <c r="S128" s="81">
        <f t="shared" si="77"/>
        <v>20</v>
      </c>
      <c r="T128" s="74"/>
      <c r="U128" s="23"/>
      <c r="V128" s="23"/>
      <c r="W128" s="23"/>
      <c r="X128" s="23"/>
      <c r="Y128" s="23"/>
      <c r="Z128" s="23">
        <v>600</v>
      </c>
      <c r="AA128" s="56">
        <v>0</v>
      </c>
      <c r="AB128" s="81">
        <f t="shared" si="79"/>
        <v>600</v>
      </c>
      <c r="AC128" s="81">
        <f t="shared" ref="AC128" si="81">AA128+AB128</f>
        <v>600</v>
      </c>
    </row>
    <row r="129" spans="1:29" ht="50.4" customHeight="1" thickBot="1" x14ac:dyDescent="0.35">
      <c r="A129" s="196"/>
      <c r="B129" s="110"/>
      <c r="C129" s="110"/>
      <c r="D129" s="110"/>
      <c r="E129" s="110"/>
      <c r="F129" s="110"/>
      <c r="G129" s="60"/>
      <c r="H129" s="89">
        <f>SUM(H4+H21+H42+H69+H93+H114+H123)</f>
        <v>210</v>
      </c>
      <c r="I129" s="44">
        <f>SUM(I4+I21+I42+I69+I93+I114+I123)</f>
        <v>777</v>
      </c>
      <c r="J129" s="44">
        <f>SUM(J4+J21+J42+J69+J93+J114+J123)</f>
        <v>555</v>
      </c>
      <c r="K129" s="44">
        <f>SUM(K4+K21+K42+K69+K93+K114+K123)</f>
        <v>135</v>
      </c>
      <c r="L129" s="44">
        <f>SUM(L4+L21+L42+L69+L93+L114+L123)</f>
        <v>405</v>
      </c>
      <c r="M129" s="44">
        <f>SUM(M4+M21+M42+M69+M93+M114+M123)</f>
        <v>110</v>
      </c>
      <c r="N129" s="44">
        <f>SUM(N4+N21+N42+N69+N93+N114+N123)</f>
        <v>30</v>
      </c>
      <c r="O129" s="44">
        <f>SUM(O4+O21+O42+O69+O93+O114+O123)</f>
        <v>960</v>
      </c>
      <c r="P129" s="67">
        <f t="shared" si="74"/>
        <v>2278</v>
      </c>
      <c r="Q129" s="89">
        <f t="shared" si="75"/>
        <v>2972</v>
      </c>
      <c r="R129" s="88">
        <f t="shared" si="76"/>
        <v>5250</v>
      </c>
      <c r="S129" s="89">
        <f>SUM(S4+S21+S42+S69+S93+S114+S123)</f>
        <v>210</v>
      </c>
      <c r="T129" s="44">
        <f>SUM(T4+T21+T42+T69+T93+T114+T123)</f>
        <v>432</v>
      </c>
      <c r="U129" s="44">
        <f>SUM(U4+U21+U42+U69+U93+U114+U123)</f>
        <v>225</v>
      </c>
      <c r="V129" s="44">
        <f>SUM(V4+V21+V42+V69+V93+V114+V123)</f>
        <v>135</v>
      </c>
      <c r="W129" s="44">
        <f>SUM(W4+W21+W42+W69+W93+W114+W123)</f>
        <v>225</v>
      </c>
      <c r="X129" s="44">
        <f>SUM(X4+X21+X42+X69+X93+X114+X123)</f>
        <v>53</v>
      </c>
      <c r="Y129" s="44">
        <f>SUM(Y4+Y21+Y42+Y69+Y93+Y114+Y123)</f>
        <v>30</v>
      </c>
      <c r="Z129" s="44">
        <f>SUM(Z4+Z21+Z42+Z69+Z93+Z114+Z123)</f>
        <v>960</v>
      </c>
      <c r="AA129" s="68">
        <f t="shared" si="78"/>
        <v>3190</v>
      </c>
      <c r="AB129" s="97">
        <f t="shared" si="79"/>
        <v>2060</v>
      </c>
      <c r="AC129" s="88">
        <f t="shared" si="80"/>
        <v>5250</v>
      </c>
    </row>
    <row r="130" spans="1:29" ht="42" customHeight="1" thickBot="1" x14ac:dyDescent="0.35">
      <c r="B130" s="60"/>
      <c r="C130" s="60"/>
      <c r="D130" s="60"/>
      <c r="F130" s="60"/>
      <c r="G130" s="60"/>
      <c r="H130" s="81"/>
      <c r="I130" s="45">
        <f>I129/$Q$129</f>
        <v>0.26144010767160164</v>
      </c>
      <c r="J130" s="45">
        <f t="shared" ref="J130:O130" si="82">J129/$Q$129</f>
        <v>0.18674293405114401</v>
      </c>
      <c r="K130" s="45">
        <f t="shared" si="82"/>
        <v>4.5423956931359352E-2</v>
      </c>
      <c r="L130" s="45">
        <f t="shared" si="82"/>
        <v>0.13627187079407807</v>
      </c>
      <c r="M130" s="45">
        <f t="shared" si="82"/>
        <v>3.7012113055181699E-2</v>
      </c>
      <c r="N130" s="45">
        <f t="shared" si="82"/>
        <v>1.0094212651413189E-2</v>
      </c>
      <c r="O130" s="45">
        <f t="shared" si="82"/>
        <v>0.32301480484522205</v>
      </c>
      <c r="P130" s="46"/>
      <c r="Q130" s="95"/>
      <c r="R130" s="96"/>
      <c r="S130" s="96"/>
      <c r="T130" s="45">
        <f>T129/$AB$129</f>
        <v>0.20970873786407768</v>
      </c>
      <c r="U130" s="45">
        <f t="shared" ref="U130:Z130" si="83">U129/$AB$129</f>
        <v>0.10922330097087378</v>
      </c>
      <c r="V130" s="45">
        <f t="shared" si="83"/>
        <v>6.553398058252427E-2</v>
      </c>
      <c r="W130" s="45">
        <f t="shared" si="83"/>
        <v>0.10922330097087378</v>
      </c>
      <c r="X130" s="45">
        <f t="shared" si="83"/>
        <v>2.5728155339805825E-2</v>
      </c>
      <c r="Y130" s="45">
        <f t="shared" si="83"/>
        <v>1.4563106796116505E-2</v>
      </c>
      <c r="Z130" s="45">
        <f t="shared" si="83"/>
        <v>0.46601941747572817</v>
      </c>
      <c r="AA130" s="46"/>
      <c r="AB130" s="95"/>
      <c r="AC130" s="96"/>
    </row>
    <row r="131" spans="1:29" ht="23.25" customHeight="1" x14ac:dyDescent="0.3">
      <c r="A131" s="312" t="s">
        <v>27</v>
      </c>
      <c r="B131" s="313"/>
      <c r="C131" s="60"/>
      <c r="D131" s="60"/>
      <c r="F131" s="60"/>
      <c r="G131" s="60"/>
      <c r="H131" s="60"/>
      <c r="I131" s="60"/>
      <c r="J131" s="47">
        <f>SUM(J130:N130)</f>
        <v>0.41554508748317631</v>
      </c>
      <c r="K131" s="60"/>
      <c r="L131" s="60"/>
      <c r="M131" s="60"/>
      <c r="N131" s="60"/>
      <c r="O131" s="60"/>
      <c r="P131" s="60"/>
      <c r="R131" s="60"/>
      <c r="S131" s="60"/>
      <c r="T131" s="60"/>
      <c r="U131" s="47">
        <f>SUM(U130:Y130)</f>
        <v>0.32427184466019415</v>
      </c>
      <c r="V131" s="60"/>
      <c r="W131" s="60"/>
      <c r="X131" s="60"/>
      <c r="Y131" s="60"/>
      <c r="Z131" s="60"/>
      <c r="AC131" s="60"/>
    </row>
    <row r="132" spans="1:29" ht="27" customHeight="1" x14ac:dyDescent="0.3">
      <c r="A132" s="225"/>
      <c r="B132" s="173" t="s">
        <v>28</v>
      </c>
      <c r="C132" s="80"/>
      <c r="D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R132" s="60"/>
      <c r="S132" s="60"/>
      <c r="T132" s="60"/>
      <c r="U132" s="60"/>
      <c r="V132" s="60"/>
      <c r="W132" s="60"/>
      <c r="X132" s="60"/>
      <c r="Y132" s="60"/>
      <c r="Z132" s="60"/>
      <c r="AC132" s="60"/>
    </row>
    <row r="133" spans="1:29" x14ac:dyDescent="0.3">
      <c r="A133" s="49" t="s">
        <v>18</v>
      </c>
      <c r="B133" s="173" t="s">
        <v>29</v>
      </c>
      <c r="C133" s="60"/>
      <c r="D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R133" s="48"/>
      <c r="S133" s="60"/>
      <c r="T133" s="60"/>
      <c r="U133" s="60"/>
      <c r="V133" s="60"/>
      <c r="W133" s="60"/>
      <c r="X133" s="60"/>
      <c r="Y133" s="60"/>
      <c r="Z133" s="60"/>
      <c r="AC133" s="60"/>
    </row>
    <row r="134" spans="1:29" x14ac:dyDescent="0.3">
      <c r="A134" s="173" t="s">
        <v>17</v>
      </c>
      <c r="B134" s="173" t="s">
        <v>30</v>
      </c>
      <c r="C134" s="60"/>
      <c r="D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R134" s="60"/>
      <c r="S134" s="60"/>
      <c r="T134" s="60"/>
      <c r="U134" s="60"/>
      <c r="V134" s="60"/>
      <c r="W134" s="60"/>
      <c r="X134" s="60"/>
      <c r="Y134" s="60"/>
      <c r="Z134" s="60"/>
      <c r="AC134" s="60"/>
    </row>
    <row r="135" spans="1:29" x14ac:dyDescent="0.3">
      <c r="A135" s="173" t="s">
        <v>21</v>
      </c>
      <c r="B135" s="173" t="s">
        <v>31</v>
      </c>
      <c r="C135" s="60"/>
      <c r="D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R135" s="60"/>
      <c r="S135" s="60"/>
      <c r="T135" s="60"/>
      <c r="U135" s="60"/>
      <c r="V135" s="60"/>
      <c r="W135" s="60"/>
      <c r="X135" s="60"/>
      <c r="Y135" s="60"/>
      <c r="Z135" s="60"/>
      <c r="AC135" s="60"/>
    </row>
    <row r="136" spans="1:29" s="102" customFormat="1" ht="26.4" x14ac:dyDescent="0.3">
      <c r="A136" s="173" t="s">
        <v>39</v>
      </c>
      <c r="B136" s="173" t="s">
        <v>87</v>
      </c>
    </row>
    <row r="137" spans="1:29" s="102" customFormat="1" ht="39.6" x14ac:dyDescent="0.3">
      <c r="A137" s="173" t="s">
        <v>89</v>
      </c>
      <c r="B137" s="173" t="s">
        <v>88</v>
      </c>
    </row>
    <row r="138" spans="1:29" s="102" customFormat="1" ht="37.799999999999997" customHeight="1" x14ac:dyDescent="0.3">
      <c r="A138" s="173" t="s">
        <v>91</v>
      </c>
      <c r="B138" s="173" t="s">
        <v>90</v>
      </c>
    </row>
    <row r="139" spans="1:29" s="102" customFormat="1" x14ac:dyDescent="0.3">
      <c r="A139" s="110"/>
      <c r="B139" s="110"/>
    </row>
    <row r="140" spans="1:29" s="102" customFormat="1" x14ac:dyDescent="0.3">
      <c r="A140" s="110"/>
      <c r="B140" s="1"/>
    </row>
    <row r="141" spans="1:29" s="102" customFormat="1" x14ac:dyDescent="0.3">
      <c r="A141" s="110"/>
      <c r="B141" s="110"/>
    </row>
    <row r="142" spans="1:29" s="102" customFormat="1" x14ac:dyDescent="0.3">
      <c r="A142" s="110"/>
      <c r="B142" s="110"/>
    </row>
    <row r="143" spans="1:29" s="102" customFormat="1" x14ac:dyDescent="0.3">
      <c r="A143" s="110"/>
      <c r="B143" s="110"/>
    </row>
    <row r="145" spans="1:29" ht="15" x14ac:dyDescent="0.3">
      <c r="A145" s="195"/>
      <c r="B145" s="195"/>
      <c r="C145" s="195"/>
      <c r="D145" s="195"/>
      <c r="E145" s="195"/>
      <c r="F145" s="195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R145" s="60"/>
      <c r="S145" s="60"/>
      <c r="T145" s="60"/>
      <c r="U145" s="60"/>
      <c r="V145" s="60"/>
      <c r="W145" s="60"/>
      <c r="X145" s="60"/>
      <c r="Y145" s="60"/>
      <c r="Z145" s="60"/>
      <c r="AC145" s="60"/>
    </row>
  </sheetData>
  <autoFilter ref="A3:F138"/>
  <mergeCells count="65">
    <mergeCell ref="B5:B6"/>
    <mergeCell ref="A5:A6"/>
    <mergeCell ref="B13:B14"/>
    <mergeCell ref="A32:A33"/>
    <mergeCell ref="B32:B33"/>
    <mergeCell ref="A61:A68"/>
    <mergeCell ref="B61:B68"/>
    <mergeCell ref="B43:B45"/>
    <mergeCell ref="A53:A60"/>
    <mergeCell ref="B53:B60"/>
    <mergeCell ref="B46:B47"/>
    <mergeCell ref="A46:A47"/>
    <mergeCell ref="A15:A20"/>
    <mergeCell ref="A131:B131"/>
    <mergeCell ref="A1:F1"/>
    <mergeCell ref="A4:F4"/>
    <mergeCell ref="B70:B72"/>
    <mergeCell ref="A49:A52"/>
    <mergeCell ref="B49:B52"/>
    <mergeCell ref="A43:A45"/>
    <mergeCell ref="A70:A72"/>
    <mergeCell ref="A34:A41"/>
    <mergeCell ref="A78:A86"/>
    <mergeCell ref="A73:A77"/>
    <mergeCell ref="A94:A97"/>
    <mergeCell ref="A11:A12"/>
    <mergeCell ref="A7:A10"/>
    <mergeCell ref="A42:F42"/>
    <mergeCell ref="G123:G128"/>
    <mergeCell ref="A99:A106"/>
    <mergeCell ref="B99:B106"/>
    <mergeCell ref="B126:B127"/>
    <mergeCell ref="A123:F123"/>
    <mergeCell ref="A114:F114"/>
    <mergeCell ref="A126:A127"/>
    <mergeCell ref="A120:A121"/>
    <mergeCell ref="B120:B121"/>
    <mergeCell ref="B117:B118"/>
    <mergeCell ref="A117:A118"/>
    <mergeCell ref="A107:A113"/>
    <mergeCell ref="B107:B113"/>
    <mergeCell ref="G42:G68"/>
    <mergeCell ref="G69:G92"/>
    <mergeCell ref="G94:G122"/>
    <mergeCell ref="A87:A92"/>
    <mergeCell ref="B73:B77"/>
    <mergeCell ref="A69:F69"/>
    <mergeCell ref="B78:B86"/>
    <mergeCell ref="B87:B92"/>
    <mergeCell ref="B94:B97"/>
    <mergeCell ref="A93:F93"/>
    <mergeCell ref="S2:AC2"/>
    <mergeCell ref="G4:G20"/>
    <mergeCell ref="G21:G41"/>
    <mergeCell ref="B26:B31"/>
    <mergeCell ref="B22:B25"/>
    <mergeCell ref="B7:B10"/>
    <mergeCell ref="B34:B41"/>
    <mergeCell ref="B11:B12"/>
    <mergeCell ref="B15:B20"/>
    <mergeCell ref="A21:F21"/>
    <mergeCell ref="H2:R2"/>
    <mergeCell ref="A22:A25"/>
    <mergeCell ref="A26:A31"/>
    <mergeCell ref="A13:A14"/>
  </mergeCells>
  <phoneticPr fontId="0" type="noConversion"/>
  <conditionalFormatting sqref="D115:E116 D122:E122 D124:E127 D43:E47 D22:E31 D34:E41 D78:E86 D49:E68 D70:E75 D94:E106">
    <cfRule type="cellIs" dxfId="10" priority="60" stopIfTrue="1" operator="equal">
      <formula>"E"</formula>
    </cfRule>
  </conditionalFormatting>
  <conditionalFormatting sqref="D11:E11">
    <cfRule type="cellIs" dxfId="9" priority="51" stopIfTrue="1" operator="equal">
      <formula>"E"</formula>
    </cfRule>
  </conditionalFormatting>
  <conditionalFormatting sqref="D15:E15">
    <cfRule type="cellIs" dxfId="8" priority="14" stopIfTrue="1" operator="equal">
      <formula>"E"</formula>
    </cfRule>
  </conditionalFormatting>
  <conditionalFormatting sqref="D128:E128">
    <cfRule type="cellIs" dxfId="7" priority="12" stopIfTrue="1" operator="equal">
      <formula>"E"</formula>
    </cfRule>
  </conditionalFormatting>
  <conditionalFormatting sqref="D120:E121">
    <cfRule type="cellIs" dxfId="6" priority="11" stopIfTrue="1" operator="equal">
      <formula>"E"</formula>
    </cfRule>
  </conditionalFormatting>
  <conditionalFormatting sqref="D87:E92">
    <cfRule type="cellIs" dxfId="5" priority="9" stopIfTrue="1" operator="equal">
      <formula>"E"</formula>
    </cfRule>
  </conditionalFormatting>
  <conditionalFormatting sqref="D107:E113">
    <cfRule type="cellIs" dxfId="4" priority="8" stopIfTrue="1" operator="equal">
      <formula>"E"</formula>
    </cfRule>
  </conditionalFormatting>
  <conditionalFormatting sqref="D32:E33">
    <cfRule type="cellIs" dxfId="3" priority="5" stopIfTrue="1" operator="equal">
      <formula>"E"</formula>
    </cfRule>
  </conditionalFormatting>
  <conditionalFormatting sqref="E48">
    <cfRule type="cellIs" dxfId="2" priority="4" stopIfTrue="1" operator="equal">
      <formula>"E"</formula>
    </cfRule>
  </conditionalFormatting>
  <conditionalFormatting sqref="D76:E77">
    <cfRule type="cellIs" dxfId="1" priority="2" stopIfTrue="1" operator="equal">
      <formula>"E"</formula>
    </cfRule>
  </conditionalFormatting>
  <conditionalFormatting sqref="D119:E119">
    <cfRule type="cellIs" dxfId="0" priority="1" stopIfTrue="1" operator="equal">
      <formula>"E"</formula>
    </cfRule>
  </conditionalFormatting>
  <printOptions horizontalCentered="1"/>
  <pageMargins left="0.25" right="0.25" top="0.75" bottom="0.75" header="0.3" footer="0.3"/>
  <pageSetup paperSize="9" fitToHeight="0" orientation="landscape" r:id="rId1"/>
  <rowBreaks count="5" manualBreakCount="5">
    <brk id="20" max="4" man="1"/>
    <brk id="68" max="4" man="1"/>
    <brk id="92" max="4" man="1"/>
    <brk id="113" max="4" man="1"/>
    <brk id="122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9ACCDBCA7EFC4CB8F9E5F406CA4B5E" ma:contentTypeVersion="2" ma:contentTypeDescription="Utwórz nowy dokument." ma:contentTypeScope="" ma:versionID="f56a70b6d9117c615e7f73e1ca9fbdba">
  <xsd:schema xmlns:xsd="http://www.w3.org/2001/XMLSchema" xmlns:xs="http://www.w3.org/2001/XMLSchema" xmlns:p="http://schemas.microsoft.com/office/2006/metadata/properties" xmlns:ns2="00086311-f515-4d5e-976c-e067335d37d7" targetNamespace="http://schemas.microsoft.com/office/2006/metadata/properties" ma:root="true" ma:fieldsID="28bd91d8ddfa533eb3faa2ad6d21f7df" ns2:_="">
    <xsd:import namespace="00086311-f515-4d5e-976c-e067335d37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86311-f515-4d5e-976c-e067335d37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3119BA-DAA0-4C21-B058-046465899099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00086311-f515-4d5e-976c-e067335d37d7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115C6FD-9E74-407D-8C0E-84DAE28F0B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86311-f515-4d5e-976c-e067335d37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540893-EDA5-4EC3-95B6-281E8F51DF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Plan studiów</vt:lpstr>
      <vt:lpstr>'Plan studiów'!Obszar_wydruku</vt:lpstr>
    </vt:vector>
  </TitlesOfParts>
  <Manager/>
  <Company>Acer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Valued Acer Customer</dc:creator>
  <cp:keywords/>
  <dc:description/>
  <cp:lastModifiedBy>Apolonia Walczyna</cp:lastModifiedBy>
  <cp:revision/>
  <cp:lastPrinted>2026-07-16T06:44:18Z</cp:lastPrinted>
  <dcterms:created xsi:type="dcterms:W3CDTF">2018-02-02T20:31:35Z</dcterms:created>
  <dcterms:modified xsi:type="dcterms:W3CDTF">2026-07-22T06:34:00Z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0x010100AD9ACCDBCA7EFC4CB8F9E5F406CA4B5E</vt:lpwstr>
  </property>
</Properties>
</file>