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nioski o nowe kierunki\Projektowanie wnętrz II stopnia\_Program studiów aktualny (ten sam co w zał. do wniosku)\"/>
    </mc:Choice>
  </mc:AlternateContent>
  <bookViews>
    <workbookView xWindow="0" yWindow="0" windowWidth="23040" windowHeight="9192"/>
  </bookViews>
  <sheets>
    <sheet name="Plan studiów" sheetId="7" r:id="rId1"/>
    <sheet name="Zajęcia zdalne" sheetId="8" r:id="rId2"/>
  </sheets>
  <definedNames>
    <definedName name="_xlnm._FilterDatabase" localSheetId="0" hidden="1">'Plan studiów'!$A$4:$AC$45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15" i="8" s="1"/>
  <c r="S27" i="7"/>
  <c r="AB14" i="7" l="1"/>
  <c r="S8" i="7"/>
  <c r="H23" i="7" l="1"/>
  <c r="S13" i="7" l="1"/>
  <c r="S14" i="7"/>
  <c r="AA14" i="7" s="1"/>
  <c r="AC14" i="7" s="1"/>
  <c r="H5" i="7" l="1"/>
  <c r="AB10" i="7"/>
  <c r="S10" i="7"/>
  <c r="Q10" i="7"/>
  <c r="P10" i="7" s="1"/>
  <c r="R10" i="7" s="1"/>
  <c r="AA10" i="7" l="1"/>
  <c r="AC10" i="7" s="1"/>
  <c r="Q14" i="7" l="1"/>
  <c r="P14" i="7" s="1"/>
  <c r="R14" i="7" s="1"/>
  <c r="AB18" i="7"/>
  <c r="Q18" i="7"/>
  <c r="P18" i="7" s="1"/>
  <c r="R18" i="7" s="1"/>
  <c r="S18" i="7"/>
  <c r="AB16" i="7"/>
  <c r="Q16" i="7"/>
  <c r="P16" i="7" s="1"/>
  <c r="R16" i="7" s="1"/>
  <c r="S16" i="7"/>
  <c r="AA18" i="7" l="1"/>
  <c r="AC18" i="7" s="1"/>
  <c r="AA16" i="7"/>
  <c r="AC16" i="7" s="1"/>
  <c r="I36" i="7" l="1"/>
  <c r="J36" i="7"/>
  <c r="K36" i="7"/>
  <c r="L36" i="7"/>
  <c r="M36" i="7"/>
  <c r="N36" i="7"/>
  <c r="O36" i="7"/>
  <c r="T36" i="7"/>
  <c r="U36" i="7"/>
  <c r="V36" i="7"/>
  <c r="W36" i="7"/>
  <c r="X36" i="7"/>
  <c r="Y36" i="7"/>
  <c r="Z36" i="7"/>
  <c r="H36" i="7"/>
  <c r="AB37" i="7"/>
  <c r="AA37" i="7" s="1"/>
  <c r="AC37" i="7" s="1"/>
  <c r="Q37" i="7"/>
  <c r="P37" i="7" s="1"/>
  <c r="R37" i="7" s="1"/>
  <c r="AB31" i="7" l="1"/>
  <c r="S31" i="7"/>
  <c r="Q31" i="7"/>
  <c r="P31" i="7" s="1"/>
  <c r="R31" i="7" s="1"/>
  <c r="S29" i="7"/>
  <c r="S42" i="7"/>
  <c r="AA31" i="7" l="1"/>
  <c r="AC31" i="7" s="1"/>
  <c r="I23" i="7" l="1"/>
  <c r="J23" i="7"/>
  <c r="K23" i="7"/>
  <c r="L23" i="7"/>
  <c r="M23" i="7"/>
  <c r="N23" i="7"/>
  <c r="O23" i="7"/>
  <c r="T23" i="7"/>
  <c r="U23" i="7"/>
  <c r="V23" i="7"/>
  <c r="W23" i="7"/>
  <c r="X23" i="7"/>
  <c r="Y23" i="7"/>
  <c r="Z23" i="7"/>
  <c r="AB21" i="7" l="1"/>
  <c r="AA21" i="7" s="1"/>
  <c r="AB22" i="7"/>
  <c r="AA22" i="7" s="1"/>
  <c r="AC22" i="7" s="1"/>
  <c r="Q21" i="7"/>
  <c r="P21" i="7" s="1"/>
  <c r="Q22" i="7"/>
  <c r="P22" i="7" s="1"/>
  <c r="R22" i="7" s="1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AB17" i="7"/>
  <c r="Q17" i="7"/>
  <c r="P17" i="7" s="1"/>
  <c r="R17" i="7" s="1"/>
  <c r="S17" i="7"/>
  <c r="AB33" i="7"/>
  <c r="AB34" i="7"/>
  <c r="AB35" i="7"/>
  <c r="Q33" i="7"/>
  <c r="P33" i="7" s="1"/>
  <c r="R33" i="7" s="1"/>
  <c r="Q34" i="7"/>
  <c r="P34" i="7" s="1"/>
  <c r="R34" i="7" s="1"/>
  <c r="Q35" i="7"/>
  <c r="P35" i="7" s="1"/>
  <c r="R35" i="7" s="1"/>
  <c r="AB29" i="7"/>
  <c r="AB27" i="7"/>
  <c r="AA27" i="7" s="1"/>
  <c r="AC27" i="7" s="1"/>
  <c r="Q29" i="7"/>
  <c r="Q27" i="7"/>
  <c r="P27" i="7" s="1"/>
  <c r="R27" i="7" s="1"/>
  <c r="S35" i="7"/>
  <c r="S34" i="7"/>
  <c r="AB7" i="7"/>
  <c r="S7" i="7"/>
  <c r="Q7" i="7"/>
  <c r="P7" i="7" s="1"/>
  <c r="R7" i="7" s="1"/>
  <c r="AA7" i="7" l="1"/>
  <c r="AC7" i="7" s="1"/>
  <c r="AA29" i="7"/>
  <c r="AC29" i="7" s="1"/>
  <c r="P29" i="7"/>
  <c r="R29" i="7" s="1"/>
  <c r="AA35" i="7"/>
  <c r="AC35" i="7" s="1"/>
  <c r="AA17" i="7"/>
  <c r="AC17" i="7" s="1"/>
  <c r="AA34" i="7"/>
  <c r="AC34" i="7" s="1"/>
  <c r="AC21" i="7"/>
  <c r="R21" i="7"/>
  <c r="AB28" i="7" l="1"/>
  <c r="Q28" i="7"/>
  <c r="S28" i="7"/>
  <c r="S33" i="7"/>
  <c r="AA33" i="7" s="1"/>
  <c r="AC33" i="7" s="1"/>
  <c r="AB15" i="7"/>
  <c r="Q15" i="7"/>
  <c r="P15" i="7" s="1"/>
  <c r="R15" i="7" s="1"/>
  <c r="S15" i="7"/>
  <c r="P28" i="7" l="1"/>
  <c r="R28" i="7" s="1"/>
  <c r="AA28" i="7"/>
  <c r="AC28" i="7" s="1"/>
  <c r="AA15" i="7"/>
  <c r="AC15" i="7" s="1"/>
  <c r="Q13" i="7" l="1"/>
  <c r="Q19" i="7"/>
  <c r="AB13" i="7" l="1"/>
  <c r="P13" i="7"/>
  <c r="R13" i="7" s="1"/>
  <c r="AB39" i="7"/>
  <c r="AA39" i="7" s="1"/>
  <c r="AC39" i="7" s="1"/>
  <c r="Q39" i="7"/>
  <c r="P39" i="7" s="1"/>
  <c r="R39" i="7" s="1"/>
  <c r="Q40" i="7"/>
  <c r="AA13" i="7" l="1"/>
  <c r="AC13" i="7" s="1"/>
  <c r="AB11" i="7" l="1"/>
  <c r="Q11" i="7"/>
  <c r="S11" i="7"/>
  <c r="P11" i="7" l="1"/>
  <c r="R11" i="7" s="1"/>
  <c r="AA11" i="7"/>
  <c r="AC11" i="7" s="1"/>
  <c r="Y45" i="7" l="1"/>
  <c r="U45" i="7"/>
  <c r="M45" i="7"/>
  <c r="I45" i="7"/>
  <c r="X45" i="7"/>
  <c r="T45" i="7"/>
  <c r="L45" i="7"/>
  <c r="W45" i="7"/>
  <c r="O45" i="7"/>
  <c r="K45" i="7"/>
  <c r="Z45" i="7"/>
  <c r="V45" i="7"/>
  <c r="N45" i="7"/>
  <c r="J45" i="7"/>
  <c r="S9" i="7"/>
  <c r="S12" i="7"/>
  <c r="S20" i="7"/>
  <c r="S43" i="7"/>
  <c r="S24" i="7"/>
  <c r="S25" i="7"/>
  <c r="S26" i="7"/>
  <c r="S30" i="7"/>
  <c r="S32" i="7"/>
  <c r="S44" i="7"/>
  <c r="S40" i="7"/>
  <c r="S41" i="7"/>
  <c r="AB40" i="7"/>
  <c r="AB41" i="7"/>
  <c r="AB25" i="7"/>
  <c r="AB26" i="7"/>
  <c r="AB42" i="7"/>
  <c r="AB30" i="7"/>
  <c r="AB32" i="7"/>
  <c r="AB44" i="7"/>
  <c r="AB8" i="7"/>
  <c r="AB9" i="7"/>
  <c r="AB12" i="7"/>
  <c r="AB38" i="7"/>
  <c r="AB19" i="7"/>
  <c r="AB20" i="7"/>
  <c r="AB43" i="7"/>
  <c r="Q44" i="7"/>
  <c r="P44" i="7" s="1"/>
  <c r="R44" i="7" s="1"/>
  <c r="Q43" i="7"/>
  <c r="Q41" i="7"/>
  <c r="P41" i="7" s="1"/>
  <c r="R41" i="7" s="1"/>
  <c r="Q42" i="7"/>
  <c r="Q30" i="7"/>
  <c r="P30" i="7" s="1"/>
  <c r="R30" i="7" s="1"/>
  <c r="Q32" i="7"/>
  <c r="P32" i="7" s="1"/>
  <c r="R32" i="7" s="1"/>
  <c r="Q8" i="7"/>
  <c r="P8" i="7" s="1"/>
  <c r="Q12" i="7"/>
  <c r="P12" i="7" s="1"/>
  <c r="R12" i="7" s="1"/>
  <c r="Q38" i="7"/>
  <c r="P19" i="7"/>
  <c r="R19" i="7" s="1"/>
  <c r="AB36" i="7" l="1"/>
  <c r="S36" i="7"/>
  <c r="Q36" i="7"/>
  <c r="S23" i="7"/>
  <c r="R42" i="7"/>
  <c r="R8" i="7"/>
  <c r="P38" i="7"/>
  <c r="P43" i="7"/>
  <c r="P40" i="7"/>
  <c r="AC42" i="7"/>
  <c r="AA43" i="7"/>
  <c r="AA12" i="7"/>
  <c r="AC12" i="7" s="1"/>
  <c r="AA41" i="7"/>
  <c r="AC41" i="7" s="1"/>
  <c r="AA44" i="7"/>
  <c r="AC44" i="7" s="1"/>
  <c r="AA30" i="7"/>
  <c r="AC30" i="7" s="1"/>
  <c r="AA25" i="7"/>
  <c r="AA8" i="7"/>
  <c r="AA40" i="7"/>
  <c r="AA38" i="7"/>
  <c r="AA9" i="7"/>
  <c r="AC9" i="7" s="1"/>
  <c r="AA26" i="7"/>
  <c r="AC26" i="7" s="1"/>
  <c r="AA32" i="7"/>
  <c r="AC32" i="7" s="1"/>
  <c r="AA19" i="7"/>
  <c r="AC19" i="7" s="1"/>
  <c r="AA20" i="7"/>
  <c r="AC20" i="7" s="1"/>
  <c r="AA36" i="7" l="1"/>
  <c r="P36" i="7"/>
  <c r="AC25" i="7"/>
  <c r="AC8" i="7"/>
  <c r="AC38" i="7"/>
  <c r="R38" i="7"/>
  <c r="AC43" i="7"/>
  <c r="R43" i="7"/>
  <c r="AC40" i="7"/>
  <c r="R40" i="7"/>
  <c r="AC36" i="7" l="1"/>
  <c r="R36" i="7"/>
  <c r="AB24" i="7"/>
  <c r="AB23" i="7" s="1"/>
  <c r="AB6" i="7"/>
  <c r="AB5" i="7" s="1"/>
  <c r="Q24" i="7"/>
  <c r="Q25" i="7"/>
  <c r="Q26" i="7"/>
  <c r="P26" i="7" s="1"/>
  <c r="R26" i="7" s="1"/>
  <c r="Q9" i="7"/>
  <c r="P9" i="7" s="1"/>
  <c r="Q20" i="7"/>
  <c r="Q6" i="7"/>
  <c r="S6" i="7"/>
  <c r="S5" i="7" s="1"/>
  <c r="P25" i="7" l="1"/>
  <c r="Q23" i="7"/>
  <c r="Q5" i="7"/>
  <c r="R9" i="7"/>
  <c r="S45" i="7"/>
  <c r="AB45" i="7"/>
  <c r="P20" i="7"/>
  <c r="R20" i="7" s="1"/>
  <c r="P6" i="7"/>
  <c r="AA6" i="7"/>
  <c r="AA5" i="7" s="1"/>
  <c r="AA24" i="7"/>
  <c r="AA23" i="7" s="1"/>
  <c r="P24" i="7"/>
  <c r="R25" i="7" l="1"/>
  <c r="P23" i="7"/>
  <c r="P5" i="7"/>
  <c r="Q45" i="7"/>
  <c r="AA45" i="7"/>
  <c r="R6" i="7"/>
  <c r="R5" i="7" s="1"/>
  <c r="R24" i="7"/>
  <c r="AC24" i="7"/>
  <c r="AC23" i="7" s="1"/>
  <c r="AC6" i="7"/>
  <c r="AC5" i="7" s="1"/>
  <c r="R23" i="7" l="1"/>
  <c r="P45" i="7"/>
  <c r="AC45" i="7"/>
  <c r="H45" i="7"/>
  <c r="R45" i="7" l="1"/>
</calcChain>
</file>

<file path=xl/sharedStrings.xml><?xml version="1.0" encoding="utf-8"?>
<sst xmlns="http://schemas.openxmlformats.org/spreadsheetml/2006/main" count="255" uniqueCount="147">
  <si>
    <t>Numer modułu</t>
  </si>
  <si>
    <t>Nzwa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</si>
  <si>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</si>
  <si>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</si>
  <si>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</si>
  <si>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</si>
  <si>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</si>
  <si>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</si>
  <si>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</si>
  <si>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</si>
  <si>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</si>
  <si>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</si>
  <si>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</si>
  <si>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</si>
  <si>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</si>
  <si>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</si>
  <si>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</si>
  <si>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</si>
  <si>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</si>
  <si>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</si>
  <si>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</si>
  <si>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</si>
  <si>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</si>
  <si>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</si>
  <si>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</si>
  <si>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>Osoba prowadząca</t>
  </si>
  <si>
    <t>Lektorzy języka obcego</t>
  </si>
  <si>
    <t>M1.</t>
  </si>
  <si>
    <t>M2.</t>
  </si>
  <si>
    <t>M3.</t>
  </si>
  <si>
    <t>M4.</t>
  </si>
  <si>
    <t>M7.</t>
  </si>
  <si>
    <t>M8.</t>
  </si>
  <si>
    <t>M9.</t>
  </si>
  <si>
    <t>M10.</t>
  </si>
  <si>
    <t>M14.</t>
  </si>
  <si>
    <t>Kierunkowy</t>
  </si>
  <si>
    <t>Kierunkowy/Praktyczny</t>
  </si>
  <si>
    <t>Rodzaj przedmiotu (Kierunkowy, praktyczny,do wyboru,ogólnouczelniany)</t>
  </si>
  <si>
    <t>Moduł rozwija kompetencje językowe.</t>
  </si>
  <si>
    <t>Moduł rozwija kompetencje językowe studenta.</t>
  </si>
  <si>
    <t>Technologia kreatywności cz. 1.</t>
  </si>
  <si>
    <t xml:space="preserve">Kompetencje językowe cz.1.  </t>
  </si>
  <si>
    <t xml:space="preserve"> Kompetencje językowe cz. 2</t>
  </si>
  <si>
    <t>Technologia kreatywności cz. 2.</t>
  </si>
  <si>
    <t>LEGENDA</t>
  </si>
  <si>
    <t>egzamin</t>
  </si>
  <si>
    <t>zaliczenie na ocenę</t>
  </si>
  <si>
    <t>zaliczenie bez oceny</t>
  </si>
  <si>
    <t>Dyplom: Przygotowanie pracy dyplomowej i przygotowanie do egzaminu dyplomowego cz. 1</t>
  </si>
  <si>
    <t>Dyplom: przygotowanie pracy dyplomowej i przygotowanie do egzaminu dyplomowego cz. 2</t>
  </si>
  <si>
    <t>Kontekst projektowania cz. 1</t>
  </si>
  <si>
    <t>M6.</t>
  </si>
  <si>
    <t>Kontekst projektowania cz. 3</t>
  </si>
  <si>
    <t>mgr inż. arch. Karol Tymczak</t>
  </si>
  <si>
    <t>M15.</t>
  </si>
  <si>
    <r>
      <t xml:space="preserve">Forma zaliczenia przedmiotu 
</t>
    </r>
    <r>
      <rPr>
        <sz val="13"/>
        <rFont val="Century Gothic"/>
        <family val="2"/>
        <charset val="238"/>
      </rPr>
      <t>(E=egzamin; Z/O=zaliczenie na ocenę; Z=zaliczenie bez oceny)</t>
    </r>
  </si>
  <si>
    <t>Język obcy cz. 1 - laboratorium</t>
  </si>
  <si>
    <t>Język obcy cz. 2 - laboratorium</t>
  </si>
  <si>
    <t>Decision making (Podejmowanie decyzji) w języku angielskim - warsztat</t>
  </si>
  <si>
    <t>M13.</t>
  </si>
  <si>
    <t>Kontekst projektowania cz. 2</t>
  </si>
  <si>
    <t>Praktyka zawodowa</t>
  </si>
  <si>
    <t>Moduł projektowy cz. 1</t>
  </si>
  <si>
    <t>Moduł projektowy cz. 2</t>
  </si>
  <si>
    <t>Kierunkowy/Do wyboru</t>
  </si>
  <si>
    <t>Kierunkowy/Praktyczny/Do wyboru</t>
  </si>
  <si>
    <t>Zaawansowane projektowanie wnętrz cz. 1 - wykład</t>
  </si>
  <si>
    <t>Zaawansowane projektowanie wnętrz cz. 1 - projekt</t>
  </si>
  <si>
    <t>Moduł rozwija umiejętności projektowe studenta.</t>
  </si>
  <si>
    <t>Projektowanie zieleni we wnętrzach  - projekt</t>
  </si>
  <si>
    <t>Rysunek projektowy i projektowanie detalu - warsztat</t>
  </si>
  <si>
    <t>Modernizacja i adaptacja wnętrz zabytkowych - projekt</t>
  </si>
  <si>
    <t>Współczesne materiały i technologie we wnętrzach - wykład</t>
  </si>
  <si>
    <t>Konstrukcje w projektowaniu wnętrz i otoczenia - ćwiczenia</t>
  </si>
  <si>
    <t>Moduł projektowy cz. 3</t>
  </si>
  <si>
    <t>M16.</t>
  </si>
  <si>
    <t>Wnętrza specjalnego przeznaczenia - projekt</t>
  </si>
  <si>
    <t>Zaawansowane projektowanie wnętrz cz. 2  - projekt</t>
  </si>
  <si>
    <t>Współczesne materiały i technologie we wnętrzach - ćwiczenia</t>
  </si>
  <si>
    <t>dr Małgorzata Michalska-Nakonieczna, prof. WSPA</t>
  </si>
  <si>
    <t>dr inż. Ewelina Widelska</t>
  </si>
  <si>
    <t xml:space="preserve"> mgr inż. arch. Aleksandra Kasprzak-Kożuchowska</t>
  </si>
  <si>
    <t>dr Andrzej Borowski, prof. WSPA</t>
  </si>
  <si>
    <t>dr Grażyna Michalska, prof. WSPA</t>
  </si>
  <si>
    <t>mgr inż. arch. Małgorzata Stasiewicz</t>
  </si>
  <si>
    <t>mgr inż. arch. Aleksandra Kasprzak-Kożuchowska</t>
  </si>
  <si>
    <t>mgr inż. arch. Magdalena Znamierowska</t>
  </si>
  <si>
    <t>mgr inż. arch. Katarzyna Chylińska</t>
  </si>
  <si>
    <t>mgr inż. arch. Małgorzata Grotowska</t>
  </si>
  <si>
    <t xml:space="preserve">M11. Moduł do wyboru </t>
  </si>
  <si>
    <t>Moduł do wyboru - do wyboru 2 z 3 przedmiotów</t>
  </si>
  <si>
    <t>Zarządzanie projektem i procesem inwestycyjnym - ćwiczenia</t>
  </si>
  <si>
    <t>dr Monika Maj-Golianek</t>
  </si>
  <si>
    <t>Prawo autorskie i własność intelektualna - wykład</t>
  </si>
  <si>
    <t>dr inż. arch. Anna Jeziorska</t>
  </si>
  <si>
    <t>Nowoczesne metody i techniki zarządzania - wykład</t>
  </si>
  <si>
    <t>Załącznik nr 3 do Programu studiów - Plan studiów dla kierunku Projektowanie wnętrz II stopnia, nabór 2026/2027</t>
  </si>
  <si>
    <t>Organizacja i zarządzanie pracownią projektową - wykład</t>
  </si>
  <si>
    <t>Psychologia klienta - wykład</t>
  </si>
  <si>
    <t>Moduł zapoznaje studenta z metodyką zarządzania zespołem projektowym.</t>
  </si>
  <si>
    <t>Substancja zabytkowa jako wartość dodana inwestycji budowlanej - wykład</t>
  </si>
  <si>
    <t>Rzemiosło artystyczne w projektowaniu wnętrz - wykład</t>
  </si>
  <si>
    <t xml:space="preserve">dr inż. arch. Anna Jeziorska </t>
  </si>
  <si>
    <t>Badania użytkownika i zasad ergonomii zaawansowanej - wykład</t>
  </si>
  <si>
    <t>Wizualizacje zaawansowane i rendering, AI cz. 1 - projekt</t>
  </si>
  <si>
    <t>Projektowanie strategiczne przestrzeni publicznych i komercyjnych - projekt</t>
  </si>
  <si>
    <t xml:space="preserve"> Modernizacja i adaptacja wnętrz zabytkowych - wykład</t>
  </si>
  <si>
    <t xml:space="preserve"> mgr inż. arch. Robert Kępa </t>
  </si>
  <si>
    <t>Ogólnouczelniany/Do wyboru</t>
  </si>
  <si>
    <t>Projektowanie w nieruchomości z rynku wtórnego i remonty - projekt</t>
  </si>
  <si>
    <t>Wnętrze historyczne i jego wyposażenie - wykład</t>
  </si>
  <si>
    <t>Zaawansowane systemy instalacyjne, prawo w projektowaniu wnętrz i standardy branżowe - wykład</t>
  </si>
  <si>
    <t>Neuroarchitektura wnętrz - ćwiczenia</t>
  </si>
  <si>
    <t>M12.</t>
  </si>
  <si>
    <t>M5.</t>
  </si>
  <si>
    <t>Moduł do wyboru - do wyboru 1 z 2 przedmiotów</t>
  </si>
  <si>
    <t>Moduł umożliwia rozwinięcie umiejętności projektowych w dwóch z trzech obszarów: projektowania wystaw, strategicznego projektowania przestrzeni publicznych i komercyjnych oraz projektowania zieleni we wnętrzach.</t>
  </si>
  <si>
    <t>Seminarium i przygotowanie pracy dyplomowej cz. 2 - seminarium</t>
  </si>
  <si>
    <t>Seminarium i przygotowanie pracy dyplomowej cz. 1 - seminarium</t>
  </si>
  <si>
    <t>Moduł rozwjia umiejętności praktyczne studentów.</t>
  </si>
  <si>
    <t>Moduł wprowadza w zagadnienia związane z podejmowaniem decyzji w środowisku biznesowym.</t>
  </si>
  <si>
    <t>Po module student zna i rozumie zaawansowaną problematykę dotyczącą projektowania wnętrz w kontekście społecznych, kulturowych, historycznych, prawnych i innych pozatechnicznych uwarunkowań działalności projektowej.</t>
  </si>
  <si>
    <t>Moduł kształtuje kompetencje w zakresie metodologii badań i teorii projektowania oraz przygotowuje do opracowania i prezentacji pracy dyplomowej.</t>
  </si>
  <si>
    <t>Moduł umożliwia nabycie wiedzy z zakresu historii rzemiosła artystycznego w projektowaniu wnętrz lub substancji zabytkowej jako wartości dodanej inwestycji budowlanej.</t>
  </si>
  <si>
    <t>Moduł rozwija kompetencje w zakresie ekologicznych i zrównoważonych aspektów projektowania wnętrz oraz organizacji i zarządzania pracownią projektową.</t>
  </si>
  <si>
    <t>Moduł umożliwia nabycie wiedzy z zakresu psychologii w biznesie lub nowoczesnych metod i technik zarządzania.</t>
  </si>
  <si>
    <t>Moduł pozwala nabyć wiedzę i umiejętności z zakresu konstrukcji w projektowaniu wnętrz i otoczenia.</t>
  </si>
  <si>
    <t>Zajęcia z wykorzystaniem metod i technik kształcenia na odległość</t>
  </si>
  <si>
    <t>Przedmiot</t>
  </si>
  <si>
    <t>SUMA ECTS z wykorzystaniem metod i technik kształcenia na odległość</t>
  </si>
  <si>
    <t>SUMA ECTS ogółem w programie studiów</t>
  </si>
  <si>
    <t>% ECTS z wykorzystaniem metod i technik kształcenia na odległość</t>
  </si>
  <si>
    <t>Do wyboru: Rzemiosło artystyczne w projektowaniu wnętrz - wykład lub Substancja zabytkowa jako wartość dodana inwestycji budowlanej - wykład</t>
  </si>
  <si>
    <t>Do wyboru: Psychologia klienta lub Nowoczesne metody i techniki zarządzania - wykład</t>
  </si>
  <si>
    <t>Wizualizacje zaawansowane i rendering, AI cz. 2 - projekt</t>
  </si>
  <si>
    <t>Metodologia i teoria projektowania wnętrz cz. 1 - warsztat</t>
  </si>
  <si>
    <t>Projektowanie wystaw - projekt</t>
  </si>
  <si>
    <t>Ekologiczne aspekty projektowania wnętrz i projektowanie zrównoważone - projekt</t>
  </si>
  <si>
    <t>Metodologia i teoria projektowania wnętrz cz. 2 - warsztat</t>
  </si>
  <si>
    <t>Badania użytkownika i zasady ergonomii zaawansowanej - wykład</t>
  </si>
  <si>
    <t>prof. Krystyna Guranowska-Gruszecka</t>
  </si>
  <si>
    <t>prof. Krystyna Guranowska-Gruszecka / dr inż. arch. Anna Jeziorska / dr Grażyna Michalska, prof. WSPA</t>
  </si>
  <si>
    <t>Team managment in design projects (Zarządzanie zespołem projektowym) w j. angielskim - ćwiczenia</t>
  </si>
  <si>
    <t>mgr inz. arch. Karolina Plewa-Uchańska</t>
  </si>
  <si>
    <t>mgr inż. arch. Małgorzata Stasiewicz / mgr inż. arch. Karolina Plewa-Uchańska</t>
  </si>
  <si>
    <t>mgr adw. Andrzej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</si>
</sst>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20"/>
      <color theme="1"/>
      <name val="Century Gothic"/>
      <family val="2"/>
      <charset val="238"/>
    </font>
    <font>
      <sz val="13"/>
      <name val="Century Gothic"/>
      <family val="2"/>
      <charset val="238"/>
    </font>
    <font>
      <b/>
      <sz val="13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sz val="13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8" borderId="63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70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 wrapText="1"/>
    </xf>
    <xf numFmtId="0" fontId="10" fillId="9" borderId="5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58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vertical="center" wrapText="1"/>
    </xf>
    <xf numFmtId="9" fontId="10" fillId="9" borderId="57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99FF"/>
      <color rgb="FFFFFF99"/>
      <color rgb="FFFFFFCC"/>
      <color rgb="FFFFFF66"/>
      <color rgb="FF89DDFB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zoomScale="60" zoomScaleNormal="60" workbookViewId="0">
      <selection activeCell="Q45" sqref="Q45"/>
    </sheetView>
  </sheetViews>
  <sheetFormatPr defaultRowHeight="13.8"/>
  <cols>
    <col min="1" max="1" width="10.19921875" customWidth="1"/>
    <col min="2" max="2" width="30.5" customWidth="1"/>
    <col min="3" max="3" width="44.3984375" customWidth="1"/>
    <col min="4" max="4" width="43.69921875" customWidth="1"/>
    <col min="5" max="5" width="20.09765625" customWidth="1"/>
    <col min="6" max="6" width="31" customWidth="1"/>
    <col min="7" max="7" width="34.19921875" customWidth="1"/>
    <col min="8" max="8" width="8" customWidth="1"/>
    <col min="9" max="9" width="8.6992187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69921875" customWidth="1"/>
    <col min="15" max="15" width="7.3984375" customWidth="1"/>
    <col min="16" max="16" width="9.09765625" customWidth="1"/>
    <col min="17" max="17" width="8.59765625" customWidth="1"/>
    <col min="18" max="18" width="9.8984375" customWidth="1"/>
    <col min="19" max="19" width="6.5" customWidth="1"/>
    <col min="20" max="20" width="7" customWidth="1"/>
    <col min="21" max="21" width="6.5" customWidth="1"/>
    <col min="22" max="22" width="6.69921875" customWidth="1"/>
    <col min="23" max="23" width="5.59765625" customWidth="1"/>
    <col min="24" max="24" width="6.3984375" customWidth="1"/>
    <col min="25" max="25" width="6.5" customWidth="1"/>
    <col min="26" max="26" width="7.5" customWidth="1"/>
    <col min="27" max="27" width="9.69921875" customWidth="1"/>
    <col min="28" max="28" width="9.3984375" customWidth="1"/>
    <col min="29" max="29" width="10.09765625" customWidth="1"/>
  </cols>
  <sheetData>
    <row r="1" spans="1:29" ht="51.75" customHeight="1">
      <c r="A1" s="193" t="s">
        <v>97</v>
      </c>
      <c r="B1" s="193"/>
      <c r="C1" s="193"/>
      <c r="D1" s="193"/>
      <c r="E1" s="193"/>
      <c r="F1" s="193"/>
      <c r="G1" s="193"/>
    </row>
    <row r="3" spans="1:29" ht="17.399999999999999" thickBot="1">
      <c r="A3" s="59"/>
      <c r="B3" s="59"/>
      <c r="C3" s="59"/>
      <c r="D3" s="59"/>
      <c r="E3" s="59"/>
      <c r="F3" s="59"/>
      <c r="G3" s="59"/>
      <c r="H3" s="166" t="s">
        <v>7</v>
      </c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 t="s">
        <v>8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29" ht="135.75" customHeight="1" thickBot="1">
      <c r="A4" s="5" t="s">
        <v>0</v>
      </c>
      <c r="B4" s="6" t="s">
        <v>1</v>
      </c>
      <c r="C4" s="6" t="s">
        <v>2</v>
      </c>
      <c r="D4" s="6" t="s">
        <v>3</v>
      </c>
      <c r="E4" s="6" t="s">
        <v>56</v>
      </c>
      <c r="F4" s="6" t="s">
        <v>25</v>
      </c>
      <c r="G4" s="7" t="s">
        <v>38</v>
      </c>
      <c r="H4" s="8" t="s">
        <v>9</v>
      </c>
      <c r="I4" s="9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21</v>
      </c>
      <c r="Q4" s="10" t="s">
        <v>22</v>
      </c>
      <c r="R4" s="10" t="s">
        <v>23</v>
      </c>
      <c r="S4" s="11" t="s">
        <v>9</v>
      </c>
      <c r="T4" s="10" t="s">
        <v>10</v>
      </c>
      <c r="U4" s="10" t="s">
        <v>11</v>
      </c>
      <c r="V4" s="10" t="s">
        <v>12</v>
      </c>
      <c r="W4" s="10" t="s">
        <v>13</v>
      </c>
      <c r="X4" s="10" t="s">
        <v>14</v>
      </c>
      <c r="Y4" s="10" t="s">
        <v>15</v>
      </c>
      <c r="Z4" s="10" t="s">
        <v>16</v>
      </c>
      <c r="AA4" s="10" t="s">
        <v>21</v>
      </c>
      <c r="AB4" s="10" t="s">
        <v>22</v>
      </c>
      <c r="AC4" s="12" t="s">
        <v>24</v>
      </c>
    </row>
    <row r="5" spans="1:29" ht="37.5" customHeight="1" thickBot="1">
      <c r="A5" s="198" t="s">
        <v>4</v>
      </c>
      <c r="B5" s="199"/>
      <c r="C5" s="199"/>
      <c r="D5" s="199"/>
      <c r="E5" s="199"/>
      <c r="F5" s="199"/>
      <c r="G5" s="199"/>
      <c r="H5" s="8">
        <f t="shared" ref="H5:AC5" si="0">SUM(H6:H21)</f>
        <v>31</v>
      </c>
      <c r="I5" s="8">
        <f t="shared" si="0"/>
        <v>200</v>
      </c>
      <c r="J5" s="8">
        <f t="shared" si="0"/>
        <v>80</v>
      </c>
      <c r="K5" s="8">
        <f t="shared" si="0"/>
        <v>30</v>
      </c>
      <c r="L5" s="8">
        <f t="shared" si="0"/>
        <v>155</v>
      </c>
      <c r="M5" s="8">
        <f t="shared" si="0"/>
        <v>35</v>
      </c>
      <c r="N5" s="8">
        <f t="shared" si="0"/>
        <v>0</v>
      </c>
      <c r="O5" s="8">
        <f t="shared" si="0"/>
        <v>0</v>
      </c>
      <c r="P5" s="8">
        <f t="shared" si="0"/>
        <v>275</v>
      </c>
      <c r="Q5" s="8">
        <f t="shared" si="0"/>
        <v>500</v>
      </c>
      <c r="R5" s="8">
        <f t="shared" si="0"/>
        <v>775</v>
      </c>
      <c r="S5" s="8">
        <f t="shared" si="0"/>
        <v>31</v>
      </c>
      <c r="T5" s="8">
        <f t="shared" si="0"/>
        <v>120</v>
      </c>
      <c r="U5" s="8">
        <f t="shared" si="0"/>
        <v>50</v>
      </c>
      <c r="V5" s="8">
        <f t="shared" si="0"/>
        <v>30</v>
      </c>
      <c r="W5" s="8">
        <f t="shared" si="0"/>
        <v>90</v>
      </c>
      <c r="X5" s="8">
        <f t="shared" si="0"/>
        <v>20</v>
      </c>
      <c r="Y5" s="8">
        <f t="shared" si="0"/>
        <v>0</v>
      </c>
      <c r="Z5" s="8">
        <f t="shared" si="0"/>
        <v>0</v>
      </c>
      <c r="AA5" s="8">
        <f t="shared" si="0"/>
        <v>465</v>
      </c>
      <c r="AB5" s="8">
        <f t="shared" si="0"/>
        <v>310</v>
      </c>
      <c r="AC5" s="8">
        <f t="shared" si="0"/>
        <v>775</v>
      </c>
    </row>
    <row r="6" spans="1:29" ht="61.5" customHeight="1" thickBot="1">
      <c r="A6" s="80" t="s">
        <v>27</v>
      </c>
      <c r="B6" s="13" t="s">
        <v>42</v>
      </c>
      <c r="C6" s="13" t="s">
        <v>40</v>
      </c>
      <c r="D6" s="13" t="s">
        <v>57</v>
      </c>
      <c r="E6" s="13" t="s">
        <v>6</v>
      </c>
      <c r="F6" s="13" t="s">
        <v>26</v>
      </c>
      <c r="G6" s="14" t="s">
        <v>109</v>
      </c>
      <c r="H6" s="8">
        <v>2</v>
      </c>
      <c r="I6" s="15"/>
      <c r="J6" s="16"/>
      <c r="K6" s="16">
        <v>30</v>
      </c>
      <c r="L6" s="16"/>
      <c r="M6" s="16"/>
      <c r="N6" s="16"/>
      <c r="O6" s="16"/>
      <c r="P6" s="17">
        <f>H6*25-Q6</f>
        <v>20</v>
      </c>
      <c r="Q6" s="18">
        <f>SUM(I6:O6)</f>
        <v>30</v>
      </c>
      <c r="R6" s="8">
        <f>SUM(I6:P6)</f>
        <v>50</v>
      </c>
      <c r="S6" s="19">
        <f>H6</f>
        <v>2</v>
      </c>
      <c r="T6" s="15"/>
      <c r="U6" s="16"/>
      <c r="V6" s="16">
        <v>30</v>
      </c>
      <c r="W6" s="16"/>
      <c r="X6" s="16"/>
      <c r="Y6" s="16"/>
      <c r="Z6" s="16"/>
      <c r="AA6" s="17">
        <f>S6*25-AB6</f>
        <v>20</v>
      </c>
      <c r="AB6" s="8">
        <f>SUM(T6:Z6)</f>
        <v>30</v>
      </c>
      <c r="AC6" s="20">
        <f>SUM(T6:AA6)</f>
        <v>50</v>
      </c>
    </row>
    <row r="7" spans="1:29" ht="61.5" customHeight="1">
      <c r="A7" s="190" t="s">
        <v>28</v>
      </c>
      <c r="B7" s="188" t="s">
        <v>63</v>
      </c>
      <c r="C7" s="188" t="s">
        <v>69</v>
      </c>
      <c r="D7" s="102" t="s">
        <v>67</v>
      </c>
      <c r="E7" s="90" t="s">
        <v>17</v>
      </c>
      <c r="F7" s="34" t="s">
        <v>87</v>
      </c>
      <c r="G7" s="21" t="s">
        <v>36</v>
      </c>
      <c r="H7" s="23">
        <v>2</v>
      </c>
      <c r="I7" s="33">
        <v>35</v>
      </c>
      <c r="J7" s="34"/>
      <c r="K7" s="34"/>
      <c r="L7" s="34"/>
      <c r="M7" s="34"/>
      <c r="N7" s="34"/>
      <c r="O7" s="34"/>
      <c r="P7" s="21">
        <f t="shared" ref="P7" si="1">H7*25-Q7</f>
        <v>15</v>
      </c>
      <c r="Q7" s="22">
        <f>SUM(I7:O7)</f>
        <v>35</v>
      </c>
      <c r="R7" s="22">
        <f t="shared" ref="R7" si="2">SUM(I7:P7)</f>
        <v>50</v>
      </c>
      <c r="S7" s="22">
        <f t="shared" ref="S7" si="3">H7</f>
        <v>2</v>
      </c>
      <c r="T7" s="87">
        <v>20</v>
      </c>
      <c r="U7" s="34"/>
      <c r="V7" s="34"/>
      <c r="W7" s="34"/>
      <c r="X7" s="34"/>
      <c r="Y7" s="34"/>
      <c r="Z7" s="34"/>
      <c r="AA7" s="21">
        <f t="shared" ref="AA7" si="4">S7*25-AB7</f>
        <v>30</v>
      </c>
      <c r="AB7" s="23">
        <f t="shared" ref="AB7" si="5">SUM(T7:Z7)</f>
        <v>20</v>
      </c>
      <c r="AC7" s="35">
        <f t="shared" ref="AC7" si="6">SUM(T7:AA7)</f>
        <v>50</v>
      </c>
    </row>
    <row r="8" spans="1:29" ht="48" customHeight="1">
      <c r="A8" s="194"/>
      <c r="B8" s="196"/>
      <c r="C8" s="196"/>
      <c r="D8" s="84" t="s">
        <v>68</v>
      </c>
      <c r="E8" s="61" t="s">
        <v>6</v>
      </c>
      <c r="F8" s="61" t="s">
        <v>87</v>
      </c>
      <c r="G8" s="26" t="s">
        <v>37</v>
      </c>
      <c r="H8" s="28">
        <v>3</v>
      </c>
      <c r="I8" s="60"/>
      <c r="J8" s="61"/>
      <c r="K8" s="61"/>
      <c r="L8" s="61">
        <v>60</v>
      </c>
      <c r="M8" s="61"/>
      <c r="N8" s="61"/>
      <c r="O8" s="61"/>
      <c r="P8" s="26">
        <f t="shared" ref="P8:P20" si="7">H8*25-Q8</f>
        <v>15</v>
      </c>
      <c r="Q8" s="27">
        <f>SUM(I8:O8)</f>
        <v>60</v>
      </c>
      <c r="R8" s="27">
        <f t="shared" ref="R8:R41" si="8">SUM(I8:P8)</f>
        <v>75</v>
      </c>
      <c r="S8" s="27">
        <f t="shared" ref="S8:S41" si="9">H8</f>
        <v>3</v>
      </c>
      <c r="T8" s="66"/>
      <c r="U8" s="61"/>
      <c r="V8" s="61"/>
      <c r="W8" s="61">
        <v>35</v>
      </c>
      <c r="X8" s="61"/>
      <c r="Y8" s="61"/>
      <c r="Z8" s="61"/>
      <c r="AA8" s="26">
        <f t="shared" ref="AA8:AA20" si="10">S8*25-AB8</f>
        <v>40</v>
      </c>
      <c r="AB8" s="28">
        <f t="shared" ref="AB8:AB20" si="11">SUM(T8:Z8)</f>
        <v>35</v>
      </c>
      <c r="AC8" s="36">
        <f t="shared" ref="AC8:AC41" si="12">SUM(T8:AA8)</f>
        <v>75</v>
      </c>
    </row>
    <row r="9" spans="1:29" ht="50.25" customHeight="1">
      <c r="A9" s="194"/>
      <c r="B9" s="196"/>
      <c r="C9" s="196"/>
      <c r="D9" s="84" t="s">
        <v>105</v>
      </c>
      <c r="E9" s="61" t="s">
        <v>6</v>
      </c>
      <c r="F9" s="150" t="s">
        <v>54</v>
      </c>
      <c r="G9" s="26" t="s">
        <v>37</v>
      </c>
      <c r="H9" s="28">
        <v>3</v>
      </c>
      <c r="I9" s="60"/>
      <c r="J9" s="61"/>
      <c r="K9" s="61"/>
      <c r="L9" s="61">
        <v>60</v>
      </c>
      <c r="M9" s="61"/>
      <c r="N9" s="61"/>
      <c r="O9" s="61"/>
      <c r="P9" s="26">
        <f t="shared" si="7"/>
        <v>15</v>
      </c>
      <c r="Q9" s="27">
        <f>SUM(I9:O9)</f>
        <v>60</v>
      </c>
      <c r="R9" s="27">
        <f t="shared" si="8"/>
        <v>75</v>
      </c>
      <c r="S9" s="27">
        <f t="shared" si="9"/>
        <v>3</v>
      </c>
      <c r="T9" s="66"/>
      <c r="U9" s="61"/>
      <c r="V9" s="61"/>
      <c r="W9" s="61">
        <v>35</v>
      </c>
      <c r="X9" s="61"/>
      <c r="Y9" s="61"/>
      <c r="Z9" s="61"/>
      <c r="AA9" s="26">
        <f t="shared" si="10"/>
        <v>40</v>
      </c>
      <c r="AB9" s="28">
        <f t="shared" si="11"/>
        <v>35</v>
      </c>
      <c r="AC9" s="36">
        <f t="shared" si="12"/>
        <v>75</v>
      </c>
    </row>
    <row r="10" spans="1:29" ht="45.75" customHeight="1">
      <c r="A10" s="195"/>
      <c r="B10" s="197"/>
      <c r="C10" s="197"/>
      <c r="D10" s="156" t="s">
        <v>110</v>
      </c>
      <c r="E10" s="61" t="s">
        <v>6</v>
      </c>
      <c r="F10" s="150" t="s">
        <v>108</v>
      </c>
      <c r="G10" s="26" t="s">
        <v>37</v>
      </c>
      <c r="H10" s="28">
        <v>2</v>
      </c>
      <c r="I10" s="60"/>
      <c r="J10" s="61"/>
      <c r="K10" s="61"/>
      <c r="L10" s="61">
        <v>35</v>
      </c>
      <c r="M10" s="61"/>
      <c r="N10" s="61"/>
      <c r="O10" s="61"/>
      <c r="P10" s="26">
        <f t="shared" ref="P10" si="13">H10*25-Q10</f>
        <v>15</v>
      </c>
      <c r="Q10" s="27">
        <f>SUM(I10:O10)</f>
        <v>35</v>
      </c>
      <c r="R10" s="27">
        <f t="shared" ref="R10" si="14">SUM(I10:P10)</f>
        <v>50</v>
      </c>
      <c r="S10" s="27">
        <f t="shared" ref="S10" si="15">H10</f>
        <v>2</v>
      </c>
      <c r="T10" s="66"/>
      <c r="U10" s="61"/>
      <c r="V10" s="61"/>
      <c r="W10" s="61">
        <v>20</v>
      </c>
      <c r="X10" s="61"/>
      <c r="Y10" s="61"/>
      <c r="Z10" s="61"/>
      <c r="AA10" s="26">
        <f t="shared" ref="AA10" si="16">S10*25-AB10</f>
        <v>30</v>
      </c>
      <c r="AB10" s="28">
        <f t="shared" ref="AB10" si="17">SUM(T10:Z10)</f>
        <v>20</v>
      </c>
      <c r="AC10" s="36">
        <f t="shared" ref="AC10" si="18">SUM(T10:AA10)</f>
        <v>50</v>
      </c>
    </row>
    <row r="11" spans="1:29" ht="54.75" customHeight="1" thickBot="1">
      <c r="A11" s="191"/>
      <c r="B11" s="189"/>
      <c r="C11" s="189"/>
      <c r="D11" s="63" t="s">
        <v>71</v>
      </c>
      <c r="E11" s="63" t="s">
        <v>6</v>
      </c>
      <c r="F11" s="63" t="s">
        <v>86</v>
      </c>
      <c r="G11" s="74" t="s">
        <v>37</v>
      </c>
      <c r="H11" s="51">
        <v>2</v>
      </c>
      <c r="I11" s="62"/>
      <c r="J11" s="63"/>
      <c r="K11" s="63"/>
      <c r="L11" s="63"/>
      <c r="M11" s="63">
        <v>35</v>
      </c>
      <c r="N11" s="63"/>
      <c r="O11" s="63"/>
      <c r="P11" s="37">
        <f t="shared" ref="P11" si="19">H11*25-Q11</f>
        <v>15</v>
      </c>
      <c r="Q11" s="50">
        <f t="shared" ref="Q11" si="20">SUM(I11:O11)</f>
        <v>35</v>
      </c>
      <c r="R11" s="38">
        <f t="shared" ref="R11" si="21">SUM(I11:P11)</f>
        <v>50</v>
      </c>
      <c r="S11" s="51">
        <f t="shared" ref="S11" si="22">H11</f>
        <v>2</v>
      </c>
      <c r="T11" s="62"/>
      <c r="U11" s="63"/>
      <c r="V11" s="63"/>
      <c r="W11" s="63"/>
      <c r="X11" s="63">
        <v>20</v>
      </c>
      <c r="Y11" s="63"/>
      <c r="Z11" s="63"/>
      <c r="AA11" s="37">
        <f t="shared" ref="AA11" si="23">S11*25-AB11</f>
        <v>30</v>
      </c>
      <c r="AB11" s="38">
        <f t="shared" ref="AB11" si="24">SUM(T11:Z11)</f>
        <v>20</v>
      </c>
      <c r="AC11" s="52">
        <f t="shared" ref="AC11" si="25">SUM(T11:AA11)</f>
        <v>50</v>
      </c>
    </row>
    <row r="12" spans="1:29" ht="54.75" customHeight="1">
      <c r="A12" s="178" t="s">
        <v>29</v>
      </c>
      <c r="B12" s="181" t="s">
        <v>51</v>
      </c>
      <c r="C12" s="181" t="s">
        <v>122</v>
      </c>
      <c r="D12" s="123" t="s">
        <v>111</v>
      </c>
      <c r="E12" s="91" t="s">
        <v>17</v>
      </c>
      <c r="F12" s="123" t="s">
        <v>84</v>
      </c>
      <c r="G12" s="40" t="s">
        <v>36</v>
      </c>
      <c r="H12" s="41">
        <v>2</v>
      </c>
      <c r="I12" s="64">
        <v>30</v>
      </c>
      <c r="J12" s="65"/>
      <c r="K12" s="65"/>
      <c r="L12" s="65"/>
      <c r="M12" s="65"/>
      <c r="N12" s="65"/>
      <c r="O12" s="65"/>
      <c r="P12" s="40">
        <f t="shared" si="7"/>
        <v>20</v>
      </c>
      <c r="Q12" s="41">
        <f t="shared" ref="Q12:Q32" si="26">SUM(I12:O12)</f>
        <v>30</v>
      </c>
      <c r="R12" s="41">
        <f t="shared" si="8"/>
        <v>50</v>
      </c>
      <c r="S12" s="41">
        <f t="shared" si="9"/>
        <v>2</v>
      </c>
      <c r="T12" s="64">
        <v>15</v>
      </c>
      <c r="U12" s="65"/>
      <c r="V12" s="65"/>
      <c r="W12" s="65"/>
      <c r="X12" s="65"/>
      <c r="Y12" s="65"/>
      <c r="Z12" s="65"/>
      <c r="AA12" s="40">
        <f t="shared" si="10"/>
        <v>35</v>
      </c>
      <c r="AB12" s="41">
        <f t="shared" si="11"/>
        <v>15</v>
      </c>
      <c r="AC12" s="42">
        <f t="shared" si="12"/>
        <v>50</v>
      </c>
    </row>
    <row r="13" spans="1:29" ht="70.95" customHeight="1">
      <c r="A13" s="178"/>
      <c r="B13" s="181"/>
      <c r="C13" s="181"/>
      <c r="D13" s="150" t="s">
        <v>112</v>
      </c>
      <c r="E13" s="92" t="s">
        <v>17</v>
      </c>
      <c r="F13" s="150" t="s">
        <v>85</v>
      </c>
      <c r="G13" s="26" t="s">
        <v>36</v>
      </c>
      <c r="H13" s="28">
        <v>2</v>
      </c>
      <c r="I13" s="160">
        <v>35</v>
      </c>
      <c r="J13" s="61"/>
      <c r="K13" s="61"/>
      <c r="L13" s="61"/>
      <c r="M13" s="61"/>
      <c r="N13" s="61"/>
      <c r="O13" s="61"/>
      <c r="P13" s="26">
        <f t="shared" si="7"/>
        <v>15</v>
      </c>
      <c r="Q13" s="28">
        <f t="shared" si="26"/>
        <v>35</v>
      </c>
      <c r="R13" s="28">
        <f t="shared" si="8"/>
        <v>50</v>
      </c>
      <c r="S13" s="41">
        <f t="shared" si="9"/>
        <v>2</v>
      </c>
      <c r="T13" s="60">
        <v>20</v>
      </c>
      <c r="U13" s="61"/>
      <c r="V13" s="61"/>
      <c r="W13" s="61"/>
      <c r="X13" s="61"/>
      <c r="Y13" s="61"/>
      <c r="Z13" s="61"/>
      <c r="AA13" s="26">
        <f t="shared" si="10"/>
        <v>30</v>
      </c>
      <c r="AB13" s="28">
        <f t="shared" si="11"/>
        <v>20</v>
      </c>
      <c r="AC13" s="36">
        <f t="shared" si="12"/>
        <v>50</v>
      </c>
    </row>
    <row r="14" spans="1:29" ht="57.75" customHeight="1">
      <c r="A14" s="179"/>
      <c r="B14" s="182"/>
      <c r="C14" s="182"/>
      <c r="D14" s="150" t="s">
        <v>92</v>
      </c>
      <c r="E14" s="104" t="s">
        <v>6</v>
      </c>
      <c r="F14" s="150" t="s">
        <v>88</v>
      </c>
      <c r="G14" s="26" t="s">
        <v>37</v>
      </c>
      <c r="H14" s="31">
        <v>2</v>
      </c>
      <c r="I14" s="57"/>
      <c r="J14" s="58">
        <v>25</v>
      </c>
      <c r="K14" s="58"/>
      <c r="L14" s="58"/>
      <c r="M14" s="58"/>
      <c r="N14" s="58"/>
      <c r="O14" s="58"/>
      <c r="P14" s="26">
        <f t="shared" ref="P14" si="27">H14*25-Q14</f>
        <v>25</v>
      </c>
      <c r="Q14" s="28">
        <f t="shared" ref="Q14" si="28">SUM(I14:O14)</f>
        <v>25</v>
      </c>
      <c r="R14" s="28">
        <f t="shared" ref="R14" si="29">SUM(I14:P14)</f>
        <v>50</v>
      </c>
      <c r="S14" s="41">
        <f t="shared" si="9"/>
        <v>2</v>
      </c>
      <c r="T14" s="57"/>
      <c r="U14" s="58">
        <v>15</v>
      </c>
      <c r="V14" s="58"/>
      <c r="W14" s="58"/>
      <c r="X14" s="58"/>
      <c r="Y14" s="58"/>
      <c r="Z14" s="58"/>
      <c r="AA14" s="26">
        <f t="shared" si="10"/>
        <v>35</v>
      </c>
      <c r="AB14" s="28">
        <f t="shared" ref="AB14" si="30">SUM(T14:Z14)</f>
        <v>15</v>
      </c>
      <c r="AC14" s="36">
        <f t="shared" ref="AC14" si="31">SUM(T14:AA14)</f>
        <v>50</v>
      </c>
    </row>
    <row r="15" spans="1:29" ht="51.75" customHeight="1">
      <c r="A15" s="179"/>
      <c r="B15" s="182"/>
      <c r="C15" s="182"/>
      <c r="D15" s="152" t="s">
        <v>94</v>
      </c>
      <c r="E15" s="58" t="s">
        <v>6</v>
      </c>
      <c r="F15" s="152" t="s">
        <v>146</v>
      </c>
      <c r="G15" s="29" t="s">
        <v>36</v>
      </c>
      <c r="H15" s="31">
        <v>1</v>
      </c>
      <c r="I15" s="57">
        <v>15</v>
      </c>
      <c r="J15" s="58"/>
      <c r="K15" s="58"/>
      <c r="L15" s="58"/>
      <c r="M15" s="58"/>
      <c r="N15" s="58"/>
      <c r="O15" s="58"/>
      <c r="P15" s="29">
        <f t="shared" si="7"/>
        <v>10</v>
      </c>
      <c r="Q15" s="28">
        <f t="shared" si="26"/>
        <v>15</v>
      </c>
      <c r="R15" s="31">
        <f t="shared" si="8"/>
        <v>25</v>
      </c>
      <c r="S15" s="31">
        <f t="shared" si="9"/>
        <v>1</v>
      </c>
      <c r="T15" s="57">
        <v>10</v>
      </c>
      <c r="U15" s="58"/>
      <c r="V15" s="58"/>
      <c r="W15" s="58"/>
      <c r="X15" s="58"/>
      <c r="Y15" s="58"/>
      <c r="Z15" s="58"/>
      <c r="AA15" s="29">
        <f t="shared" si="10"/>
        <v>15</v>
      </c>
      <c r="AB15" s="31">
        <f t="shared" si="11"/>
        <v>10</v>
      </c>
      <c r="AC15" s="83">
        <f t="shared" si="12"/>
        <v>25</v>
      </c>
    </row>
    <row r="16" spans="1:29" ht="51.75" customHeight="1">
      <c r="A16" s="179"/>
      <c r="B16" s="182"/>
      <c r="C16" s="182"/>
      <c r="D16" s="152" t="s">
        <v>113</v>
      </c>
      <c r="E16" s="58" t="s">
        <v>6</v>
      </c>
      <c r="F16" s="152" t="s">
        <v>103</v>
      </c>
      <c r="G16" s="29" t="s">
        <v>37</v>
      </c>
      <c r="H16" s="31">
        <v>1</v>
      </c>
      <c r="I16" s="57"/>
      <c r="J16" s="58">
        <v>15</v>
      </c>
      <c r="K16" s="58"/>
      <c r="L16" s="58"/>
      <c r="M16" s="58"/>
      <c r="N16" s="58"/>
      <c r="O16" s="58"/>
      <c r="P16" s="29">
        <f t="shared" ref="P16" si="32">H16*25-Q16</f>
        <v>10</v>
      </c>
      <c r="Q16" s="28">
        <f t="shared" ref="Q16" si="33">SUM(I16:O16)</f>
        <v>15</v>
      </c>
      <c r="R16" s="31">
        <f t="shared" ref="R16" si="34">SUM(I16:P16)</f>
        <v>25</v>
      </c>
      <c r="S16" s="31">
        <f t="shared" si="9"/>
        <v>1</v>
      </c>
      <c r="T16" s="57"/>
      <c r="U16" s="58">
        <v>10</v>
      </c>
      <c r="V16" s="58"/>
      <c r="W16" s="58"/>
      <c r="X16" s="58"/>
      <c r="Y16" s="58"/>
      <c r="Z16" s="58"/>
      <c r="AA16" s="29">
        <f t="shared" ref="AA16" si="35">S16*25-AB16</f>
        <v>15</v>
      </c>
      <c r="AB16" s="31">
        <f t="shared" ref="AB16" si="36">SUM(T16:Z16)</f>
        <v>10</v>
      </c>
      <c r="AC16" s="83">
        <f t="shared" ref="AC16" si="37">SUM(T16:AA16)</f>
        <v>25</v>
      </c>
    </row>
    <row r="17" spans="1:29" ht="53.25" customHeight="1">
      <c r="A17" s="179"/>
      <c r="B17" s="182"/>
      <c r="C17" s="182"/>
      <c r="D17" s="152" t="s">
        <v>73</v>
      </c>
      <c r="E17" s="93" t="s">
        <v>17</v>
      </c>
      <c r="F17" s="152" t="s">
        <v>88</v>
      </c>
      <c r="G17" s="29" t="s">
        <v>36</v>
      </c>
      <c r="H17" s="31">
        <v>2</v>
      </c>
      <c r="I17" s="57">
        <v>25</v>
      </c>
      <c r="J17" s="58"/>
      <c r="K17" s="58"/>
      <c r="L17" s="58"/>
      <c r="M17" s="58"/>
      <c r="N17" s="58"/>
      <c r="O17" s="58"/>
      <c r="P17" s="29">
        <f t="shared" si="7"/>
        <v>25</v>
      </c>
      <c r="Q17" s="28">
        <f t="shared" si="26"/>
        <v>25</v>
      </c>
      <c r="R17" s="31">
        <f t="shared" si="8"/>
        <v>50</v>
      </c>
      <c r="S17" s="31">
        <f t="shared" si="9"/>
        <v>2</v>
      </c>
      <c r="T17" s="57">
        <v>15</v>
      </c>
      <c r="U17" s="58"/>
      <c r="V17" s="58"/>
      <c r="W17" s="58"/>
      <c r="X17" s="58"/>
      <c r="Y17" s="58"/>
      <c r="Z17" s="58"/>
      <c r="AA17" s="29">
        <f t="shared" si="10"/>
        <v>35</v>
      </c>
      <c r="AB17" s="31">
        <f t="shared" si="11"/>
        <v>15</v>
      </c>
      <c r="AC17" s="83">
        <f t="shared" si="12"/>
        <v>50</v>
      </c>
    </row>
    <row r="18" spans="1:29" ht="53.25" customHeight="1">
      <c r="A18" s="179"/>
      <c r="B18" s="182"/>
      <c r="C18" s="182"/>
      <c r="D18" s="152" t="s">
        <v>79</v>
      </c>
      <c r="E18" s="155" t="s">
        <v>6</v>
      </c>
      <c r="F18" s="152" t="s">
        <v>88</v>
      </c>
      <c r="G18" s="29" t="s">
        <v>37</v>
      </c>
      <c r="H18" s="31">
        <v>2</v>
      </c>
      <c r="I18" s="57"/>
      <c r="J18" s="58">
        <v>25</v>
      </c>
      <c r="K18" s="58"/>
      <c r="L18" s="58"/>
      <c r="M18" s="58"/>
      <c r="N18" s="58"/>
      <c r="O18" s="58"/>
      <c r="P18" s="29">
        <f t="shared" ref="P18" si="38">H18*25-Q18</f>
        <v>25</v>
      </c>
      <c r="Q18" s="28">
        <f t="shared" ref="Q18" si="39">SUM(I18:O18)</f>
        <v>25</v>
      </c>
      <c r="R18" s="31">
        <f t="shared" ref="R18" si="40">SUM(I18:P18)</f>
        <v>50</v>
      </c>
      <c r="S18" s="31">
        <f t="shared" si="9"/>
        <v>2</v>
      </c>
      <c r="T18" s="57"/>
      <c r="U18" s="58">
        <v>15</v>
      </c>
      <c r="V18" s="58"/>
      <c r="W18" s="58"/>
      <c r="X18" s="58"/>
      <c r="Y18" s="58"/>
      <c r="Z18" s="58"/>
      <c r="AA18" s="29">
        <f t="shared" ref="AA18" si="41">S18*25-AB18</f>
        <v>35</v>
      </c>
      <c r="AB18" s="31">
        <f t="shared" ref="AB18" si="42">SUM(T18:Z18)</f>
        <v>15</v>
      </c>
      <c r="AC18" s="83">
        <f t="shared" ref="AC18" si="43">SUM(T18:AA18)</f>
        <v>50</v>
      </c>
    </row>
    <row r="19" spans="1:29" ht="48.75" customHeight="1" thickBot="1">
      <c r="A19" s="180"/>
      <c r="B19" s="183"/>
      <c r="C19" s="183"/>
      <c r="D19" s="157" t="s">
        <v>140</v>
      </c>
      <c r="E19" s="103" t="s">
        <v>6</v>
      </c>
      <c r="F19" s="157" t="s">
        <v>88</v>
      </c>
      <c r="G19" s="29" t="s">
        <v>36</v>
      </c>
      <c r="H19" s="38">
        <v>1</v>
      </c>
      <c r="I19" s="57">
        <v>15</v>
      </c>
      <c r="J19" s="58"/>
      <c r="K19" s="58"/>
      <c r="L19" s="58"/>
      <c r="M19" s="58"/>
      <c r="N19" s="58"/>
      <c r="O19" s="58"/>
      <c r="P19" s="29">
        <f t="shared" si="7"/>
        <v>10</v>
      </c>
      <c r="Q19" s="28">
        <f t="shared" si="26"/>
        <v>15</v>
      </c>
      <c r="R19" s="38">
        <f t="shared" si="8"/>
        <v>25</v>
      </c>
      <c r="S19" s="38">
        <v>1</v>
      </c>
      <c r="T19" s="57">
        <v>10</v>
      </c>
      <c r="U19" s="58"/>
      <c r="V19" s="58"/>
      <c r="W19" s="58"/>
      <c r="X19" s="58"/>
      <c r="Y19" s="58"/>
      <c r="Z19" s="58"/>
      <c r="AA19" s="29">
        <f t="shared" si="10"/>
        <v>15</v>
      </c>
      <c r="AB19" s="38">
        <f t="shared" si="11"/>
        <v>10</v>
      </c>
      <c r="AC19" s="39">
        <f t="shared" si="12"/>
        <v>25</v>
      </c>
    </row>
    <row r="20" spans="1:29" ht="90.6" customHeight="1" thickBot="1">
      <c r="A20" s="78" t="s">
        <v>30</v>
      </c>
      <c r="B20" s="16" t="s">
        <v>41</v>
      </c>
      <c r="C20" s="16" t="s">
        <v>100</v>
      </c>
      <c r="D20" s="153" t="s">
        <v>143</v>
      </c>
      <c r="E20" s="16" t="s">
        <v>6</v>
      </c>
      <c r="F20" s="153" t="s">
        <v>83</v>
      </c>
      <c r="G20" s="17" t="s">
        <v>37</v>
      </c>
      <c r="H20" s="8">
        <v>1</v>
      </c>
      <c r="I20" s="15"/>
      <c r="J20" s="16">
        <v>15</v>
      </c>
      <c r="K20" s="16"/>
      <c r="L20" s="16"/>
      <c r="M20" s="16"/>
      <c r="N20" s="16"/>
      <c r="O20" s="16"/>
      <c r="P20" s="17">
        <f t="shared" si="7"/>
        <v>10</v>
      </c>
      <c r="Q20" s="18">
        <f t="shared" si="26"/>
        <v>15</v>
      </c>
      <c r="R20" s="8">
        <f t="shared" si="8"/>
        <v>25</v>
      </c>
      <c r="S20" s="19">
        <f t="shared" si="9"/>
        <v>1</v>
      </c>
      <c r="T20" s="15"/>
      <c r="U20" s="16">
        <v>10</v>
      </c>
      <c r="V20" s="16"/>
      <c r="W20" s="16"/>
      <c r="X20" s="16"/>
      <c r="Y20" s="16"/>
      <c r="Z20" s="16"/>
      <c r="AA20" s="17">
        <f t="shared" si="10"/>
        <v>15</v>
      </c>
      <c r="AB20" s="8">
        <f t="shared" si="11"/>
        <v>10</v>
      </c>
      <c r="AC20" s="20">
        <f t="shared" si="12"/>
        <v>25</v>
      </c>
    </row>
    <row r="21" spans="1:29" ht="78" customHeight="1">
      <c r="A21" s="200" t="s">
        <v>115</v>
      </c>
      <c r="B21" s="202" t="s">
        <v>116</v>
      </c>
      <c r="C21" s="202" t="s">
        <v>124</v>
      </c>
      <c r="D21" s="98" t="s">
        <v>102</v>
      </c>
      <c r="E21" s="98" t="s">
        <v>6</v>
      </c>
      <c r="F21" s="98" t="s">
        <v>80</v>
      </c>
      <c r="G21" s="99" t="s">
        <v>65</v>
      </c>
      <c r="H21" s="23">
        <v>3</v>
      </c>
      <c r="I21" s="33">
        <v>45</v>
      </c>
      <c r="J21" s="109"/>
      <c r="K21" s="109"/>
      <c r="L21" s="109"/>
      <c r="M21" s="109"/>
      <c r="N21" s="109"/>
      <c r="O21" s="109"/>
      <c r="P21" s="21">
        <f t="shared" ref="P21:P22" si="44">H21*25-Q21</f>
        <v>30</v>
      </c>
      <c r="Q21" s="22">
        <f t="shared" ref="Q21:Q22" si="45">SUM(I21:O21)</f>
        <v>45</v>
      </c>
      <c r="R21" s="23">
        <f t="shared" ref="R21:R22" si="46">SUM(I21:P21)</f>
        <v>75</v>
      </c>
      <c r="S21" s="24">
        <v>3</v>
      </c>
      <c r="T21" s="33">
        <v>30</v>
      </c>
      <c r="U21" s="109"/>
      <c r="V21" s="109"/>
      <c r="W21" s="109"/>
      <c r="X21" s="109"/>
      <c r="Y21" s="109"/>
      <c r="Z21" s="109"/>
      <c r="AA21" s="21">
        <f t="shared" ref="AA21:AA22" si="47">S21*25-AB21</f>
        <v>45</v>
      </c>
      <c r="AB21" s="115">
        <f t="shared" ref="AB21:AB22" si="48">SUM(T21:Z21)</f>
        <v>30</v>
      </c>
      <c r="AC21" s="116">
        <f t="shared" ref="AC21:AC22" si="49">SUM(T21:AA21)</f>
        <v>75</v>
      </c>
    </row>
    <row r="22" spans="1:29" ht="76.8" customHeight="1" thickBot="1">
      <c r="A22" s="201"/>
      <c r="B22" s="203"/>
      <c r="C22" s="203"/>
      <c r="D22" s="113" t="s">
        <v>101</v>
      </c>
      <c r="E22" s="113" t="s">
        <v>6</v>
      </c>
      <c r="F22" s="113" t="s">
        <v>84</v>
      </c>
      <c r="G22" s="114" t="s">
        <v>65</v>
      </c>
      <c r="H22" s="38">
        <v>3</v>
      </c>
      <c r="I22" s="62">
        <v>45</v>
      </c>
      <c r="J22" s="110"/>
      <c r="K22" s="110"/>
      <c r="L22" s="110"/>
      <c r="M22" s="110"/>
      <c r="N22" s="110"/>
      <c r="O22" s="110"/>
      <c r="P22" s="37">
        <f t="shared" si="44"/>
        <v>30</v>
      </c>
      <c r="Q22" s="50">
        <f t="shared" si="45"/>
        <v>45</v>
      </c>
      <c r="R22" s="38">
        <f t="shared" si="46"/>
        <v>75</v>
      </c>
      <c r="S22" s="51">
        <v>3</v>
      </c>
      <c r="T22" s="62">
        <v>30</v>
      </c>
      <c r="U22" s="110"/>
      <c r="V22" s="110"/>
      <c r="W22" s="110"/>
      <c r="X22" s="110"/>
      <c r="Y22" s="110"/>
      <c r="Z22" s="110"/>
      <c r="AA22" s="37">
        <f t="shared" si="47"/>
        <v>45</v>
      </c>
      <c r="AB22" s="117">
        <f t="shared" si="48"/>
        <v>30</v>
      </c>
      <c r="AC22" s="118">
        <f t="shared" si="49"/>
        <v>75</v>
      </c>
    </row>
    <row r="23" spans="1:29" ht="41.25" customHeight="1" thickBot="1">
      <c r="A23" s="167" t="s">
        <v>18</v>
      </c>
      <c r="B23" s="168"/>
      <c r="C23" s="168"/>
      <c r="D23" s="168"/>
      <c r="E23" s="168"/>
      <c r="F23" s="168"/>
      <c r="G23" s="169"/>
      <c r="H23" s="54">
        <f>SUM(H24:H34)</f>
        <v>29</v>
      </c>
      <c r="I23" s="54">
        <f t="shared" ref="I23:AC23" si="50">SUM(I24:I33)+I34</f>
        <v>25</v>
      </c>
      <c r="J23" s="54">
        <f t="shared" si="50"/>
        <v>35</v>
      </c>
      <c r="K23" s="54">
        <f t="shared" si="50"/>
        <v>30</v>
      </c>
      <c r="L23" s="54">
        <f t="shared" si="50"/>
        <v>280</v>
      </c>
      <c r="M23" s="54">
        <f t="shared" si="50"/>
        <v>35</v>
      </c>
      <c r="N23" s="54">
        <f t="shared" si="50"/>
        <v>15</v>
      </c>
      <c r="O23" s="54">
        <f t="shared" si="50"/>
        <v>0</v>
      </c>
      <c r="P23" s="54">
        <f t="shared" si="50"/>
        <v>305</v>
      </c>
      <c r="Q23" s="54">
        <f t="shared" si="50"/>
        <v>420</v>
      </c>
      <c r="R23" s="54">
        <f t="shared" si="50"/>
        <v>725</v>
      </c>
      <c r="S23" s="54">
        <f t="shared" si="50"/>
        <v>29</v>
      </c>
      <c r="T23" s="54">
        <f t="shared" si="50"/>
        <v>15</v>
      </c>
      <c r="U23" s="54">
        <f t="shared" si="50"/>
        <v>20</v>
      </c>
      <c r="V23" s="54">
        <f t="shared" si="50"/>
        <v>30</v>
      </c>
      <c r="W23" s="54">
        <f t="shared" si="50"/>
        <v>165</v>
      </c>
      <c r="X23" s="54">
        <f t="shared" si="50"/>
        <v>25</v>
      </c>
      <c r="Y23" s="54">
        <f t="shared" si="50"/>
        <v>15</v>
      </c>
      <c r="Z23" s="54">
        <f t="shared" si="50"/>
        <v>0</v>
      </c>
      <c r="AA23" s="54">
        <f t="shared" si="50"/>
        <v>455</v>
      </c>
      <c r="AB23" s="54">
        <f t="shared" si="50"/>
        <v>270</v>
      </c>
      <c r="AC23" s="54">
        <f t="shared" si="50"/>
        <v>725</v>
      </c>
    </row>
    <row r="24" spans="1:29" ht="66" customHeight="1" thickBot="1">
      <c r="A24" s="81" t="s">
        <v>52</v>
      </c>
      <c r="B24" s="45" t="s">
        <v>43</v>
      </c>
      <c r="C24" s="45" t="s">
        <v>39</v>
      </c>
      <c r="D24" s="45" t="s">
        <v>58</v>
      </c>
      <c r="E24" s="45" t="s">
        <v>6</v>
      </c>
      <c r="F24" s="45" t="s">
        <v>26</v>
      </c>
      <c r="G24" s="71" t="s">
        <v>109</v>
      </c>
      <c r="H24" s="8">
        <v>2</v>
      </c>
      <c r="I24" s="44"/>
      <c r="J24" s="45"/>
      <c r="K24" s="45">
        <v>30</v>
      </c>
      <c r="L24" s="45"/>
      <c r="M24" s="45"/>
      <c r="N24" s="45"/>
      <c r="O24" s="45"/>
      <c r="P24" s="46">
        <f t="shared" ref="P24:P41" si="51">H24*25-Q24</f>
        <v>20</v>
      </c>
      <c r="Q24" s="47">
        <f t="shared" si="26"/>
        <v>30</v>
      </c>
      <c r="R24" s="43">
        <f t="shared" si="8"/>
        <v>50</v>
      </c>
      <c r="S24" s="48">
        <f t="shared" si="9"/>
        <v>2</v>
      </c>
      <c r="T24" s="44"/>
      <c r="U24" s="45"/>
      <c r="V24" s="45">
        <v>30</v>
      </c>
      <c r="W24" s="45"/>
      <c r="X24" s="45"/>
      <c r="Y24" s="45"/>
      <c r="Z24" s="45"/>
      <c r="AA24" s="46">
        <f t="shared" ref="AA24:AA32" si="52">S24*25-AB24</f>
        <v>20</v>
      </c>
      <c r="AB24" s="43">
        <f t="shared" ref="AB24:AB32" si="53">SUM(T24:Z24)</f>
        <v>30</v>
      </c>
      <c r="AC24" s="49">
        <f t="shared" si="12"/>
        <v>50</v>
      </c>
    </row>
    <row r="25" spans="1:29" ht="44.25" customHeight="1">
      <c r="A25" s="190" t="s">
        <v>31</v>
      </c>
      <c r="B25" s="188" t="s">
        <v>64</v>
      </c>
      <c r="C25" s="188" t="s">
        <v>69</v>
      </c>
      <c r="D25" s="149" t="s">
        <v>78</v>
      </c>
      <c r="E25" s="149" t="s">
        <v>6</v>
      </c>
      <c r="F25" s="149" t="s">
        <v>87</v>
      </c>
      <c r="G25" s="72" t="s">
        <v>37</v>
      </c>
      <c r="H25" s="128">
        <v>3</v>
      </c>
      <c r="I25" s="111"/>
      <c r="J25" s="109"/>
      <c r="K25" s="109"/>
      <c r="L25" s="109">
        <v>60</v>
      </c>
      <c r="M25" s="109"/>
      <c r="N25" s="109"/>
      <c r="O25" s="109"/>
      <c r="P25" s="21">
        <f t="shared" si="51"/>
        <v>15</v>
      </c>
      <c r="Q25" s="22">
        <f t="shared" si="26"/>
        <v>60</v>
      </c>
      <c r="R25" s="23">
        <f t="shared" si="8"/>
        <v>75</v>
      </c>
      <c r="S25" s="24">
        <f t="shared" si="9"/>
        <v>3</v>
      </c>
      <c r="T25" s="33"/>
      <c r="U25" s="109"/>
      <c r="V25" s="109"/>
      <c r="W25" s="109">
        <v>35</v>
      </c>
      <c r="X25" s="109"/>
      <c r="Y25" s="109"/>
      <c r="Z25" s="109"/>
      <c r="AA25" s="72">
        <f t="shared" si="52"/>
        <v>40</v>
      </c>
      <c r="AB25" s="23">
        <f t="shared" si="53"/>
        <v>35</v>
      </c>
      <c r="AC25" s="25">
        <f t="shared" si="12"/>
        <v>75</v>
      </c>
    </row>
    <row r="26" spans="1:29" ht="51.75" customHeight="1">
      <c r="A26" s="194"/>
      <c r="B26" s="196"/>
      <c r="C26" s="196"/>
      <c r="D26" s="150" t="s">
        <v>135</v>
      </c>
      <c r="E26" s="150" t="s">
        <v>6</v>
      </c>
      <c r="F26" s="150" t="s">
        <v>54</v>
      </c>
      <c r="G26" s="73" t="s">
        <v>37</v>
      </c>
      <c r="H26" s="129">
        <v>3</v>
      </c>
      <c r="I26" s="66"/>
      <c r="J26" s="61"/>
      <c r="K26" s="61"/>
      <c r="L26" s="61">
        <v>60</v>
      </c>
      <c r="M26" s="61"/>
      <c r="N26" s="61"/>
      <c r="O26" s="61"/>
      <c r="P26" s="26">
        <f t="shared" si="51"/>
        <v>15</v>
      </c>
      <c r="Q26" s="27">
        <f t="shared" si="26"/>
        <v>60</v>
      </c>
      <c r="R26" s="28">
        <f t="shared" si="8"/>
        <v>75</v>
      </c>
      <c r="S26" s="132">
        <f t="shared" si="9"/>
        <v>3</v>
      </c>
      <c r="T26" s="60"/>
      <c r="U26" s="61"/>
      <c r="V26" s="61"/>
      <c r="W26" s="61">
        <v>35</v>
      </c>
      <c r="X26" s="61"/>
      <c r="Y26" s="61"/>
      <c r="Z26" s="61"/>
      <c r="AA26" s="73">
        <f t="shared" si="52"/>
        <v>40</v>
      </c>
      <c r="AB26" s="28">
        <f t="shared" si="53"/>
        <v>35</v>
      </c>
      <c r="AC26" s="131">
        <f t="shared" si="12"/>
        <v>75</v>
      </c>
    </row>
    <row r="27" spans="1:29" ht="51.75" customHeight="1">
      <c r="A27" s="194"/>
      <c r="B27" s="196"/>
      <c r="C27" s="196"/>
      <c r="D27" s="150" t="s">
        <v>107</v>
      </c>
      <c r="E27" s="150" t="s">
        <v>6</v>
      </c>
      <c r="F27" s="150" t="s">
        <v>141</v>
      </c>
      <c r="G27" s="127" t="s">
        <v>36</v>
      </c>
      <c r="H27" s="129">
        <v>2</v>
      </c>
      <c r="I27" s="66">
        <v>25</v>
      </c>
      <c r="J27" s="61"/>
      <c r="K27" s="126"/>
      <c r="L27" s="126"/>
      <c r="M27" s="126"/>
      <c r="N27" s="126"/>
      <c r="O27" s="126"/>
      <c r="P27" s="26">
        <f>H27*25-Q27</f>
        <v>25</v>
      </c>
      <c r="Q27" s="27">
        <f>SUM(I27:O27)</f>
        <v>25</v>
      </c>
      <c r="R27" s="28">
        <f>SUM(I27:P27)</f>
        <v>50</v>
      </c>
      <c r="S27" s="132">
        <f t="shared" si="9"/>
        <v>2</v>
      </c>
      <c r="T27" s="60">
        <v>15</v>
      </c>
      <c r="U27" s="61"/>
      <c r="V27" s="126"/>
      <c r="W27" s="126"/>
      <c r="X27" s="126"/>
      <c r="Y27" s="126"/>
      <c r="Z27" s="126"/>
      <c r="AA27" s="73">
        <f>S27*25-AB27</f>
        <v>35</v>
      </c>
      <c r="AB27" s="28">
        <f>SUM(T27:Z27)</f>
        <v>15</v>
      </c>
      <c r="AC27" s="131">
        <f>SUM(T27:AA27)</f>
        <v>50</v>
      </c>
    </row>
    <row r="28" spans="1:29" ht="51.75" customHeight="1" thickBot="1">
      <c r="A28" s="191"/>
      <c r="B28" s="189"/>
      <c r="C28" s="189"/>
      <c r="D28" s="151" t="s">
        <v>72</v>
      </c>
      <c r="E28" s="151" t="s">
        <v>6</v>
      </c>
      <c r="F28" s="151" t="s">
        <v>86</v>
      </c>
      <c r="G28" s="74" t="s">
        <v>37</v>
      </c>
      <c r="H28" s="130">
        <v>3</v>
      </c>
      <c r="I28" s="112"/>
      <c r="J28" s="110"/>
      <c r="K28" s="110"/>
      <c r="L28" s="110">
        <v>60</v>
      </c>
      <c r="M28" s="110"/>
      <c r="N28" s="110"/>
      <c r="O28" s="110"/>
      <c r="P28" s="37">
        <f>H28*25-Q28</f>
        <v>15</v>
      </c>
      <c r="Q28" s="50">
        <f>SUM(I28:O28)</f>
        <v>60</v>
      </c>
      <c r="R28" s="38">
        <f>SUM(I28:P28)</f>
        <v>75</v>
      </c>
      <c r="S28" s="51">
        <f>H28</f>
        <v>3</v>
      </c>
      <c r="T28" s="62"/>
      <c r="U28" s="110"/>
      <c r="V28" s="110"/>
      <c r="W28" s="110">
        <v>35</v>
      </c>
      <c r="X28" s="110"/>
      <c r="Y28" s="110"/>
      <c r="Z28" s="110"/>
      <c r="AA28" s="74">
        <f>S28*25-AB28</f>
        <v>40</v>
      </c>
      <c r="AB28" s="38">
        <f>SUM(T28:Z28)</f>
        <v>35</v>
      </c>
      <c r="AC28" s="52">
        <f>SUM(T28:AA28)</f>
        <v>75</v>
      </c>
    </row>
    <row r="29" spans="1:29" ht="54.75" customHeight="1" thickBot="1">
      <c r="A29" s="106" t="s">
        <v>32</v>
      </c>
      <c r="B29" s="108" t="s">
        <v>61</v>
      </c>
      <c r="C29" s="154" t="s">
        <v>127</v>
      </c>
      <c r="D29" s="123" t="s">
        <v>74</v>
      </c>
      <c r="E29" s="123" t="s">
        <v>6</v>
      </c>
      <c r="F29" s="123" t="s">
        <v>85</v>
      </c>
      <c r="G29" s="124" t="s">
        <v>37</v>
      </c>
      <c r="H29" s="94">
        <v>2</v>
      </c>
      <c r="I29" s="105"/>
      <c r="J29" s="107">
        <v>35</v>
      </c>
      <c r="K29" s="125"/>
      <c r="L29" s="125"/>
      <c r="M29" s="125"/>
      <c r="N29" s="125"/>
      <c r="O29" s="125"/>
      <c r="P29" s="40">
        <f t="shared" ref="P29" si="54">H29*25-Q29</f>
        <v>15</v>
      </c>
      <c r="Q29" s="94">
        <f t="shared" ref="Q29" si="55">SUM(I29:O29)</f>
        <v>35</v>
      </c>
      <c r="R29" s="41">
        <f t="shared" ref="R29" si="56">SUM(I29:P29)</f>
        <v>50</v>
      </c>
      <c r="S29" s="41">
        <f>H29</f>
        <v>2</v>
      </c>
      <c r="T29" s="64"/>
      <c r="U29" s="107">
        <v>20</v>
      </c>
      <c r="V29" s="125"/>
      <c r="W29" s="125"/>
      <c r="X29" s="125"/>
      <c r="Y29" s="125"/>
      <c r="Z29" s="125"/>
      <c r="AA29" s="40">
        <f t="shared" ref="AA29" si="57">S29*25-AB29</f>
        <v>30</v>
      </c>
      <c r="AB29" s="41">
        <f t="shared" ref="AB29" si="58">SUM(T29:Z29)</f>
        <v>20</v>
      </c>
      <c r="AC29" s="95">
        <f t="shared" ref="AC29" si="59">SUM(T29:AA29)</f>
        <v>50</v>
      </c>
    </row>
    <row r="30" spans="1:29" ht="74.400000000000006" customHeight="1">
      <c r="A30" s="186" t="s">
        <v>33</v>
      </c>
      <c r="B30" s="184" t="s">
        <v>49</v>
      </c>
      <c r="C30" s="188" t="s">
        <v>123</v>
      </c>
      <c r="D30" s="149" t="s">
        <v>136</v>
      </c>
      <c r="E30" s="149" t="s">
        <v>6</v>
      </c>
      <c r="F30" s="149" t="s">
        <v>80</v>
      </c>
      <c r="G30" s="21" t="s">
        <v>36</v>
      </c>
      <c r="H30" s="23">
        <v>1</v>
      </c>
      <c r="I30" s="33"/>
      <c r="J30" s="34"/>
      <c r="K30" s="34"/>
      <c r="L30" s="34"/>
      <c r="M30" s="34">
        <v>20</v>
      </c>
      <c r="N30" s="34"/>
      <c r="O30" s="34"/>
      <c r="P30" s="21">
        <f t="shared" si="51"/>
        <v>5</v>
      </c>
      <c r="Q30" s="22">
        <f t="shared" si="26"/>
        <v>20</v>
      </c>
      <c r="R30" s="23">
        <f t="shared" si="8"/>
        <v>25</v>
      </c>
      <c r="S30" s="24">
        <f t="shared" si="9"/>
        <v>1</v>
      </c>
      <c r="T30" s="33"/>
      <c r="U30" s="34"/>
      <c r="V30" s="34"/>
      <c r="W30" s="34"/>
      <c r="X30" s="34">
        <v>15</v>
      </c>
      <c r="Y30" s="34"/>
      <c r="Z30" s="34"/>
      <c r="AA30" s="21">
        <f t="shared" si="52"/>
        <v>10</v>
      </c>
      <c r="AB30" s="23">
        <f t="shared" si="53"/>
        <v>15</v>
      </c>
      <c r="AC30" s="25">
        <f t="shared" si="12"/>
        <v>25</v>
      </c>
    </row>
    <row r="31" spans="1:29" ht="73.8" customHeight="1" thickBot="1">
      <c r="A31" s="187"/>
      <c r="B31" s="185"/>
      <c r="C31" s="189"/>
      <c r="D31" s="151" t="s">
        <v>119</v>
      </c>
      <c r="E31" s="151" t="s">
        <v>6</v>
      </c>
      <c r="F31" s="151" t="s">
        <v>142</v>
      </c>
      <c r="G31" s="37" t="s">
        <v>65</v>
      </c>
      <c r="H31" s="38">
        <v>6</v>
      </c>
      <c r="I31" s="62"/>
      <c r="J31" s="63"/>
      <c r="K31" s="63"/>
      <c r="L31" s="63"/>
      <c r="M31" s="63"/>
      <c r="N31" s="63">
        <v>15</v>
      </c>
      <c r="O31" s="63"/>
      <c r="P31" s="37">
        <f t="shared" ref="P31" si="60">H31*25-Q31</f>
        <v>135</v>
      </c>
      <c r="Q31" s="50">
        <f>SUM(I31:O31)</f>
        <v>15</v>
      </c>
      <c r="R31" s="38">
        <f t="shared" ref="R31" si="61">SUM(I31:P31)</f>
        <v>150</v>
      </c>
      <c r="S31" s="51">
        <f t="shared" ref="S31" si="62">H31</f>
        <v>6</v>
      </c>
      <c r="T31" s="62"/>
      <c r="U31" s="63"/>
      <c r="V31" s="63"/>
      <c r="W31" s="63"/>
      <c r="X31" s="63"/>
      <c r="Y31" s="63">
        <v>15</v>
      </c>
      <c r="Z31" s="63"/>
      <c r="AA31" s="37">
        <f t="shared" si="52"/>
        <v>135</v>
      </c>
      <c r="AB31" s="38">
        <f t="shared" si="53"/>
        <v>15</v>
      </c>
      <c r="AC31" s="52">
        <f t="shared" ref="AC31" si="63">SUM(T31:AA31)</f>
        <v>150</v>
      </c>
    </row>
    <row r="32" spans="1:29" ht="102.6" customHeight="1" thickBot="1">
      <c r="A32" s="79" t="s">
        <v>34</v>
      </c>
      <c r="B32" s="77" t="s">
        <v>44</v>
      </c>
      <c r="C32" s="154" t="s">
        <v>121</v>
      </c>
      <c r="D32" s="154" t="s">
        <v>59</v>
      </c>
      <c r="E32" s="154" t="s">
        <v>6</v>
      </c>
      <c r="F32" s="154" t="s">
        <v>83</v>
      </c>
      <c r="G32" s="46" t="s">
        <v>37</v>
      </c>
      <c r="H32" s="43">
        <v>1</v>
      </c>
      <c r="I32" s="86"/>
      <c r="J32" s="77"/>
      <c r="K32" s="77"/>
      <c r="L32" s="77"/>
      <c r="M32" s="77">
        <v>15</v>
      </c>
      <c r="N32" s="77"/>
      <c r="O32" s="77"/>
      <c r="P32" s="46">
        <f t="shared" si="51"/>
        <v>10</v>
      </c>
      <c r="Q32" s="47">
        <f t="shared" si="26"/>
        <v>15</v>
      </c>
      <c r="R32" s="43">
        <f t="shared" si="8"/>
        <v>25</v>
      </c>
      <c r="S32" s="48">
        <f t="shared" si="9"/>
        <v>1</v>
      </c>
      <c r="T32" s="86"/>
      <c r="U32" s="77"/>
      <c r="V32" s="77"/>
      <c r="W32" s="77"/>
      <c r="X32" s="77">
        <v>10</v>
      </c>
      <c r="Y32" s="77"/>
      <c r="Z32" s="77"/>
      <c r="AA32" s="46">
        <f t="shared" si="52"/>
        <v>15</v>
      </c>
      <c r="AB32" s="43">
        <f t="shared" si="53"/>
        <v>10</v>
      </c>
      <c r="AC32" s="49">
        <f t="shared" si="12"/>
        <v>25</v>
      </c>
    </row>
    <row r="33" spans="1:29" ht="60" customHeight="1">
      <c r="A33" s="206" t="s">
        <v>90</v>
      </c>
      <c r="B33" s="204" t="s">
        <v>91</v>
      </c>
      <c r="C33" s="210" t="s">
        <v>117</v>
      </c>
      <c r="D33" s="119" t="s">
        <v>137</v>
      </c>
      <c r="E33" s="119" t="s">
        <v>6</v>
      </c>
      <c r="F33" s="119" t="s">
        <v>82</v>
      </c>
      <c r="G33" s="100" t="s">
        <v>66</v>
      </c>
      <c r="H33" s="23">
        <v>3</v>
      </c>
      <c r="I33" s="33"/>
      <c r="J33" s="33"/>
      <c r="K33" s="33"/>
      <c r="L33" s="33">
        <v>50</v>
      </c>
      <c r="M33" s="33"/>
      <c r="N33" s="33"/>
      <c r="O33" s="33"/>
      <c r="P33" s="21">
        <f t="shared" ref="P33:P35" si="64">H33*25-Q33</f>
        <v>25</v>
      </c>
      <c r="Q33" s="23">
        <f t="shared" ref="Q33:Q35" si="65">SUM(I33:O33)</f>
        <v>50</v>
      </c>
      <c r="R33" s="23">
        <f t="shared" ref="R33:R35" si="66">SUM(I33:P33)</f>
        <v>75</v>
      </c>
      <c r="S33" s="23">
        <f t="shared" si="9"/>
        <v>3</v>
      </c>
      <c r="T33" s="33"/>
      <c r="U33" s="33"/>
      <c r="V33" s="33"/>
      <c r="W33" s="33">
        <v>30</v>
      </c>
      <c r="X33" s="33"/>
      <c r="Y33" s="33"/>
      <c r="Z33" s="33"/>
      <c r="AA33" s="21">
        <f t="shared" ref="AA33:AA35" si="67">S33*25-AB33</f>
        <v>45</v>
      </c>
      <c r="AB33" s="23">
        <f t="shared" ref="AB33:AB35" si="68">SUM(T33:Z33)</f>
        <v>30</v>
      </c>
      <c r="AC33" s="25">
        <f t="shared" ref="AC33:AC35" si="69">SUM(T33:AA33)</f>
        <v>75</v>
      </c>
    </row>
    <row r="34" spans="1:29" ht="69" customHeight="1">
      <c r="A34" s="207"/>
      <c r="B34" s="209"/>
      <c r="C34" s="211"/>
      <c r="D34" s="158" t="s">
        <v>106</v>
      </c>
      <c r="E34" s="158" t="s">
        <v>6</v>
      </c>
      <c r="F34" s="158" t="s">
        <v>95</v>
      </c>
      <c r="G34" s="101" t="s">
        <v>66</v>
      </c>
      <c r="H34" s="28">
        <v>3</v>
      </c>
      <c r="I34" s="60"/>
      <c r="J34" s="61"/>
      <c r="K34" s="61"/>
      <c r="L34" s="61">
        <v>50</v>
      </c>
      <c r="M34" s="61"/>
      <c r="N34" s="61"/>
      <c r="O34" s="61"/>
      <c r="P34" s="26">
        <f>H34*25-Q34</f>
        <v>25</v>
      </c>
      <c r="Q34" s="28">
        <f>SUM(I34:O34)</f>
        <v>50</v>
      </c>
      <c r="R34" s="28">
        <f>SUM(I34:P34)</f>
        <v>75</v>
      </c>
      <c r="S34" s="28">
        <f>H34</f>
        <v>3</v>
      </c>
      <c r="T34" s="60"/>
      <c r="U34" s="61"/>
      <c r="V34" s="61"/>
      <c r="W34" s="61">
        <v>30</v>
      </c>
      <c r="X34" s="61"/>
      <c r="Y34" s="61"/>
      <c r="Z34" s="61"/>
      <c r="AA34" s="26">
        <f>S34*25-AB34</f>
        <v>45</v>
      </c>
      <c r="AB34" s="28">
        <f>SUM(T34:Z34)</f>
        <v>30</v>
      </c>
      <c r="AC34" s="131">
        <f>SUM(T34:AA34)</f>
        <v>75</v>
      </c>
    </row>
    <row r="35" spans="1:29" ht="66.599999999999994" customHeight="1" thickBot="1">
      <c r="A35" s="208"/>
      <c r="B35" s="205"/>
      <c r="C35" s="212"/>
      <c r="D35" s="159" t="s">
        <v>70</v>
      </c>
      <c r="E35" s="159" t="s">
        <v>6</v>
      </c>
      <c r="F35" s="159" t="s">
        <v>81</v>
      </c>
      <c r="G35" s="97" t="s">
        <v>66</v>
      </c>
      <c r="H35" s="55">
        <v>3</v>
      </c>
      <c r="I35" s="67"/>
      <c r="J35" s="68"/>
      <c r="K35" s="68"/>
      <c r="L35" s="68">
        <v>50</v>
      </c>
      <c r="M35" s="68"/>
      <c r="N35" s="68"/>
      <c r="O35" s="68"/>
      <c r="P35" s="53">
        <f t="shared" si="64"/>
        <v>25</v>
      </c>
      <c r="Q35" s="54">
        <f t="shared" si="65"/>
        <v>50</v>
      </c>
      <c r="R35" s="54">
        <f t="shared" si="66"/>
        <v>75</v>
      </c>
      <c r="S35" s="54">
        <f t="shared" si="9"/>
        <v>3</v>
      </c>
      <c r="T35" s="67"/>
      <c r="U35" s="68"/>
      <c r="V35" s="68"/>
      <c r="W35" s="68">
        <v>30</v>
      </c>
      <c r="X35" s="68"/>
      <c r="Y35" s="68"/>
      <c r="Z35" s="68"/>
      <c r="AA35" s="53">
        <f t="shared" si="67"/>
        <v>45</v>
      </c>
      <c r="AB35" s="54">
        <f t="shared" si="68"/>
        <v>30</v>
      </c>
      <c r="AC35" s="56">
        <f t="shared" si="69"/>
        <v>75</v>
      </c>
    </row>
    <row r="36" spans="1:29" ht="43.5" customHeight="1" thickBot="1">
      <c r="A36" s="170" t="s">
        <v>19</v>
      </c>
      <c r="B36" s="171"/>
      <c r="C36" s="171"/>
      <c r="D36" s="171"/>
      <c r="E36" s="171"/>
      <c r="F36" s="171"/>
      <c r="G36" s="172"/>
      <c r="H36" s="85">
        <f>SUM(H37:H43)</f>
        <v>30</v>
      </c>
      <c r="I36" s="85">
        <f t="shared" ref="I36:AC36" si="70">SUM(I37:I43)</f>
        <v>60</v>
      </c>
      <c r="J36" s="85">
        <f t="shared" si="70"/>
        <v>0</v>
      </c>
      <c r="K36" s="85">
        <f t="shared" si="70"/>
        <v>0</v>
      </c>
      <c r="L36" s="85">
        <f t="shared" si="70"/>
        <v>50</v>
      </c>
      <c r="M36" s="85">
        <f t="shared" si="70"/>
        <v>20</v>
      </c>
      <c r="N36" s="85">
        <f t="shared" si="70"/>
        <v>15</v>
      </c>
      <c r="O36" s="85">
        <f t="shared" si="70"/>
        <v>480</v>
      </c>
      <c r="P36" s="85">
        <f t="shared" si="70"/>
        <v>205</v>
      </c>
      <c r="Q36" s="85">
        <f t="shared" si="70"/>
        <v>625</v>
      </c>
      <c r="R36" s="85">
        <f t="shared" si="70"/>
        <v>830</v>
      </c>
      <c r="S36" s="85">
        <f t="shared" si="70"/>
        <v>30</v>
      </c>
      <c r="T36" s="85">
        <f t="shared" si="70"/>
        <v>40</v>
      </c>
      <c r="U36" s="85">
        <f t="shared" si="70"/>
        <v>0</v>
      </c>
      <c r="V36" s="85">
        <f t="shared" si="70"/>
        <v>0</v>
      </c>
      <c r="W36" s="85">
        <f t="shared" si="70"/>
        <v>35</v>
      </c>
      <c r="X36" s="85">
        <f t="shared" si="70"/>
        <v>15</v>
      </c>
      <c r="Y36" s="85">
        <f t="shared" si="70"/>
        <v>15</v>
      </c>
      <c r="Z36" s="85">
        <f t="shared" si="70"/>
        <v>480</v>
      </c>
      <c r="AA36" s="85">
        <f t="shared" si="70"/>
        <v>245</v>
      </c>
      <c r="AB36" s="85">
        <f t="shared" si="70"/>
        <v>585</v>
      </c>
      <c r="AC36" s="85">
        <f t="shared" si="70"/>
        <v>830</v>
      </c>
    </row>
    <row r="37" spans="1:29" ht="64.5" customHeight="1" thickBot="1">
      <c r="A37" s="80" t="s">
        <v>114</v>
      </c>
      <c r="B37" s="13" t="s">
        <v>75</v>
      </c>
      <c r="C37" s="153" t="s">
        <v>69</v>
      </c>
      <c r="D37" s="149" t="s">
        <v>77</v>
      </c>
      <c r="E37" s="149" t="s">
        <v>6</v>
      </c>
      <c r="F37" s="149" t="s">
        <v>86</v>
      </c>
      <c r="G37" s="21" t="s">
        <v>37</v>
      </c>
      <c r="H37" s="23">
        <v>2</v>
      </c>
      <c r="I37" s="33"/>
      <c r="J37" s="34"/>
      <c r="K37" s="34"/>
      <c r="L37" s="34">
        <v>30</v>
      </c>
      <c r="M37" s="34"/>
      <c r="N37" s="34"/>
      <c r="O37" s="34"/>
      <c r="P37" s="21">
        <f>H37*25-Q37</f>
        <v>20</v>
      </c>
      <c r="Q37" s="22">
        <f>SUM(I37:O37)</f>
        <v>30</v>
      </c>
      <c r="R37" s="23">
        <f>SUM(I37:P37)</f>
        <v>50</v>
      </c>
      <c r="S37" s="24">
        <v>2</v>
      </c>
      <c r="T37" s="33"/>
      <c r="U37" s="34"/>
      <c r="V37" s="34"/>
      <c r="W37" s="34">
        <v>20</v>
      </c>
      <c r="X37" s="34"/>
      <c r="Y37" s="34"/>
      <c r="Z37" s="34"/>
      <c r="AA37" s="21">
        <f>S37*25-AB37</f>
        <v>30</v>
      </c>
      <c r="AB37" s="23">
        <f>SUM(T37:Z37)</f>
        <v>20</v>
      </c>
      <c r="AC37" s="25">
        <f>SUM(T37:AA37)</f>
        <v>50</v>
      </c>
    </row>
    <row r="38" spans="1:29" ht="69" customHeight="1">
      <c r="A38" s="173" t="s">
        <v>60</v>
      </c>
      <c r="B38" s="175" t="s">
        <v>53</v>
      </c>
      <c r="C38" s="175" t="s">
        <v>125</v>
      </c>
      <c r="D38" s="149" t="s">
        <v>138</v>
      </c>
      <c r="E38" s="149" t="s">
        <v>6</v>
      </c>
      <c r="F38" s="163" t="s">
        <v>89</v>
      </c>
      <c r="G38" s="21" t="s">
        <v>37</v>
      </c>
      <c r="H38" s="23">
        <v>1</v>
      </c>
      <c r="I38" s="33"/>
      <c r="J38" s="34"/>
      <c r="K38" s="34"/>
      <c r="L38" s="34">
        <v>20</v>
      </c>
      <c r="M38" s="34"/>
      <c r="N38" s="34"/>
      <c r="O38" s="34"/>
      <c r="P38" s="21">
        <f>H38*25-Q38</f>
        <v>5</v>
      </c>
      <c r="Q38" s="22">
        <f>SUM(I38:O38)</f>
        <v>20</v>
      </c>
      <c r="R38" s="23">
        <f>SUM(I38:P38)</f>
        <v>25</v>
      </c>
      <c r="S38" s="24">
        <v>1</v>
      </c>
      <c r="T38" s="33"/>
      <c r="U38" s="34"/>
      <c r="V38" s="34"/>
      <c r="W38" s="34">
        <v>15</v>
      </c>
      <c r="X38" s="34"/>
      <c r="Y38" s="34"/>
      <c r="Z38" s="34"/>
      <c r="AA38" s="21">
        <f>S38*25-AB38</f>
        <v>10</v>
      </c>
      <c r="AB38" s="23">
        <f>SUM(T38:Z38)</f>
        <v>15</v>
      </c>
      <c r="AC38" s="25">
        <f>SUM(T38:AA38)</f>
        <v>25</v>
      </c>
    </row>
    <row r="39" spans="1:29" ht="93" customHeight="1" thickBot="1">
      <c r="A39" s="174"/>
      <c r="B39" s="176"/>
      <c r="C39" s="177"/>
      <c r="D39" s="152" t="s">
        <v>98</v>
      </c>
      <c r="E39" s="152" t="s">
        <v>6</v>
      </c>
      <c r="F39" s="161" t="s">
        <v>144</v>
      </c>
      <c r="G39" s="88" t="s">
        <v>36</v>
      </c>
      <c r="H39" s="31">
        <v>1</v>
      </c>
      <c r="I39" s="57">
        <v>15</v>
      </c>
      <c r="J39" s="58"/>
      <c r="K39" s="58"/>
      <c r="L39" s="58"/>
      <c r="M39" s="58"/>
      <c r="N39" s="58"/>
      <c r="O39" s="89"/>
      <c r="P39" s="29">
        <f t="shared" si="51"/>
        <v>10</v>
      </c>
      <c r="Q39" s="30">
        <f t="shared" ref="Q39" si="71">SUM(I39:O39)</f>
        <v>15</v>
      </c>
      <c r="R39" s="31">
        <f t="shared" ref="R39" si="72">SUM(I39:P39)</f>
        <v>25</v>
      </c>
      <c r="S39" s="32">
        <v>1</v>
      </c>
      <c r="T39" s="57">
        <v>10</v>
      </c>
      <c r="U39" s="89"/>
      <c r="V39" s="89"/>
      <c r="W39" s="89"/>
      <c r="X39" s="89"/>
      <c r="Y39" s="89"/>
      <c r="Z39" s="89"/>
      <c r="AA39" s="29">
        <f t="shared" ref="AA39" si="73">S39*25-AB39</f>
        <v>15</v>
      </c>
      <c r="AB39" s="30">
        <f t="shared" ref="AB39" si="74">SUM(T39:Z39)</f>
        <v>10</v>
      </c>
      <c r="AC39" s="83">
        <f t="shared" ref="AC39" si="75">SUM(T39:AA39)</f>
        <v>25</v>
      </c>
    </row>
    <row r="40" spans="1:29" ht="73.95" customHeight="1">
      <c r="A40" s="190" t="s">
        <v>35</v>
      </c>
      <c r="B40" s="188" t="s">
        <v>50</v>
      </c>
      <c r="C40" s="175" t="s">
        <v>123</v>
      </c>
      <c r="D40" s="149" t="s">
        <v>139</v>
      </c>
      <c r="E40" s="149" t="s">
        <v>6</v>
      </c>
      <c r="F40" s="149" t="s">
        <v>80</v>
      </c>
      <c r="G40" s="76" t="s">
        <v>36</v>
      </c>
      <c r="H40" s="23">
        <v>1</v>
      </c>
      <c r="I40" s="33"/>
      <c r="J40" s="34"/>
      <c r="K40" s="34"/>
      <c r="L40" s="34"/>
      <c r="M40" s="34">
        <v>20</v>
      </c>
      <c r="N40" s="34"/>
      <c r="O40" s="82"/>
      <c r="P40" s="21">
        <f t="shared" si="51"/>
        <v>5</v>
      </c>
      <c r="Q40" s="22">
        <f>SUM(I40:O40)</f>
        <v>20</v>
      </c>
      <c r="R40" s="23">
        <f t="shared" si="8"/>
        <v>25</v>
      </c>
      <c r="S40" s="24">
        <f t="shared" si="9"/>
        <v>1</v>
      </c>
      <c r="T40" s="96"/>
      <c r="U40" s="82"/>
      <c r="V40" s="82"/>
      <c r="W40" s="82"/>
      <c r="X40" s="34">
        <v>15</v>
      </c>
      <c r="Y40" s="82"/>
      <c r="Z40" s="82"/>
      <c r="AA40" s="21">
        <f t="shared" ref="AA40" si="76">S40*25-AB40</f>
        <v>10</v>
      </c>
      <c r="AB40" s="23">
        <f t="shared" ref="AB40:AB41" si="77">SUM(T40:Z40)</f>
        <v>15</v>
      </c>
      <c r="AC40" s="25">
        <f t="shared" si="12"/>
        <v>25</v>
      </c>
    </row>
    <row r="41" spans="1:29" ht="87" customHeight="1" thickBot="1">
      <c r="A41" s="191"/>
      <c r="B41" s="189"/>
      <c r="C41" s="192"/>
      <c r="D41" s="151" t="s">
        <v>118</v>
      </c>
      <c r="E41" s="151" t="s">
        <v>6</v>
      </c>
      <c r="F41" s="151" t="s">
        <v>142</v>
      </c>
      <c r="G41" s="75" t="s">
        <v>65</v>
      </c>
      <c r="H41" s="38">
        <v>6</v>
      </c>
      <c r="I41" s="62"/>
      <c r="J41" s="63"/>
      <c r="K41" s="63"/>
      <c r="L41" s="63"/>
      <c r="M41" s="63"/>
      <c r="N41" s="63">
        <v>15</v>
      </c>
      <c r="O41" s="63"/>
      <c r="P41" s="37">
        <f t="shared" si="51"/>
        <v>135</v>
      </c>
      <c r="Q41" s="50">
        <f>SUM(I41:O41)</f>
        <v>15</v>
      </c>
      <c r="R41" s="38">
        <f t="shared" si="8"/>
        <v>150</v>
      </c>
      <c r="S41" s="51">
        <f t="shared" si="9"/>
        <v>6</v>
      </c>
      <c r="T41" s="62"/>
      <c r="U41" s="63"/>
      <c r="V41" s="63"/>
      <c r="W41" s="63"/>
      <c r="X41" s="63"/>
      <c r="Y41" s="63">
        <v>15</v>
      </c>
      <c r="Z41" s="63"/>
      <c r="AA41" s="37">
        <f t="shared" ref="AA41" si="78">S41*25-AB41</f>
        <v>135</v>
      </c>
      <c r="AB41" s="38">
        <f t="shared" si="77"/>
        <v>15</v>
      </c>
      <c r="AC41" s="52">
        <f t="shared" si="12"/>
        <v>150</v>
      </c>
    </row>
    <row r="42" spans="1:29" ht="86.25" customHeight="1" thickBot="1">
      <c r="A42" s="79" t="s">
        <v>55</v>
      </c>
      <c r="B42" s="77" t="s">
        <v>62</v>
      </c>
      <c r="C42" s="77" t="s">
        <v>120</v>
      </c>
      <c r="D42" s="77" t="s">
        <v>62</v>
      </c>
      <c r="E42" s="77" t="s">
        <v>5</v>
      </c>
      <c r="F42" s="162" t="s">
        <v>145</v>
      </c>
      <c r="G42" s="46" t="s">
        <v>37</v>
      </c>
      <c r="H42" s="43">
        <v>16</v>
      </c>
      <c r="I42" s="86"/>
      <c r="J42" s="108"/>
      <c r="K42" s="108"/>
      <c r="L42" s="108"/>
      <c r="M42" s="108"/>
      <c r="N42" s="108"/>
      <c r="O42" s="108">
        <v>480</v>
      </c>
      <c r="P42" s="46"/>
      <c r="Q42" s="47">
        <f>SUM(I42:O42)</f>
        <v>480</v>
      </c>
      <c r="R42" s="43">
        <f>SUM(I42:P42)</f>
        <v>480</v>
      </c>
      <c r="S42" s="48">
        <f>H42</f>
        <v>16</v>
      </c>
      <c r="T42" s="86"/>
      <c r="U42" s="108"/>
      <c r="V42" s="108"/>
      <c r="W42" s="108"/>
      <c r="X42" s="108"/>
      <c r="Y42" s="108"/>
      <c r="Z42" s="108">
        <v>480</v>
      </c>
      <c r="AA42" s="46"/>
      <c r="AB42" s="43">
        <f>SUM(T42:Z42)</f>
        <v>480</v>
      </c>
      <c r="AC42" s="49">
        <f>SUM(T42:AA42)</f>
        <v>480</v>
      </c>
    </row>
    <row r="43" spans="1:29" ht="76.5" customHeight="1">
      <c r="A43" s="200" t="s">
        <v>76</v>
      </c>
      <c r="B43" s="202" t="s">
        <v>116</v>
      </c>
      <c r="C43" s="204" t="s">
        <v>126</v>
      </c>
      <c r="D43" s="119" t="s">
        <v>99</v>
      </c>
      <c r="E43" s="98" t="s">
        <v>6</v>
      </c>
      <c r="F43" s="98" t="s">
        <v>93</v>
      </c>
      <c r="G43" s="99" t="s">
        <v>65</v>
      </c>
      <c r="H43" s="23">
        <v>3</v>
      </c>
      <c r="I43" s="33">
        <v>45</v>
      </c>
      <c r="J43" s="109"/>
      <c r="K43" s="109"/>
      <c r="L43" s="109"/>
      <c r="M43" s="109"/>
      <c r="N43" s="109"/>
      <c r="O43" s="109"/>
      <c r="P43" s="21">
        <f>H43*25-Q43</f>
        <v>30</v>
      </c>
      <c r="Q43" s="121">
        <f>SUM(I43:O43)</f>
        <v>45</v>
      </c>
      <c r="R43" s="35">
        <f>SUM(I43:P43)</f>
        <v>75</v>
      </c>
      <c r="S43" s="25">
        <f>H43</f>
        <v>3</v>
      </c>
      <c r="T43" s="33">
        <v>30</v>
      </c>
      <c r="U43" s="109"/>
      <c r="V43" s="109"/>
      <c r="W43" s="109"/>
      <c r="X43" s="109"/>
      <c r="Y43" s="109"/>
      <c r="Z43" s="109"/>
      <c r="AA43" s="21">
        <f>S43*25-AB43</f>
        <v>45</v>
      </c>
      <c r="AB43" s="23">
        <f>SUM(T43:Z43)</f>
        <v>30</v>
      </c>
      <c r="AC43" s="25">
        <f>SUM(T43:AA43)</f>
        <v>75</v>
      </c>
    </row>
    <row r="44" spans="1:29" ht="79.5" customHeight="1" thickBot="1">
      <c r="A44" s="201"/>
      <c r="B44" s="203"/>
      <c r="C44" s="205"/>
      <c r="D44" s="120" t="s">
        <v>96</v>
      </c>
      <c r="E44" s="113" t="s">
        <v>6</v>
      </c>
      <c r="F44" s="113" t="s">
        <v>83</v>
      </c>
      <c r="G44" s="114" t="s">
        <v>65</v>
      </c>
      <c r="H44" s="38">
        <v>3</v>
      </c>
      <c r="I44" s="62">
        <v>45</v>
      </c>
      <c r="J44" s="110"/>
      <c r="K44" s="110"/>
      <c r="L44" s="110"/>
      <c r="M44" s="110"/>
      <c r="N44" s="110"/>
      <c r="O44" s="110"/>
      <c r="P44" s="37">
        <f>H44*25-Q44</f>
        <v>30</v>
      </c>
      <c r="Q44" s="122">
        <f>SUM(I44:O44)</f>
        <v>45</v>
      </c>
      <c r="R44" s="39">
        <f>SUM(I44:P44)</f>
        <v>75</v>
      </c>
      <c r="S44" s="52">
        <f>H44</f>
        <v>3</v>
      </c>
      <c r="T44" s="62">
        <v>30</v>
      </c>
      <c r="U44" s="110"/>
      <c r="V44" s="110"/>
      <c r="W44" s="110"/>
      <c r="X44" s="110"/>
      <c r="Y44" s="110"/>
      <c r="Z44" s="110"/>
      <c r="AA44" s="37">
        <f>S44*25-AB44</f>
        <v>45</v>
      </c>
      <c r="AB44" s="38">
        <f>SUM(T44:Z44)</f>
        <v>30</v>
      </c>
      <c r="AC44" s="52">
        <f>SUM(T44:AA44)</f>
        <v>75</v>
      </c>
    </row>
    <row r="45" spans="1:29" ht="37.5" customHeight="1" thickBot="1">
      <c r="A45" s="69"/>
      <c r="B45" s="69"/>
      <c r="C45" s="69"/>
      <c r="D45" s="69"/>
      <c r="E45" s="69"/>
      <c r="F45" s="69"/>
      <c r="G45" s="70" t="s">
        <v>20</v>
      </c>
      <c r="H45" s="54">
        <f t="shared" ref="H45:AC45" si="79">H5+H23+H36</f>
        <v>90</v>
      </c>
      <c r="I45" s="54">
        <f t="shared" si="79"/>
        <v>285</v>
      </c>
      <c r="J45" s="54">
        <f t="shared" si="79"/>
        <v>115</v>
      </c>
      <c r="K45" s="54">
        <f t="shared" si="79"/>
        <v>60</v>
      </c>
      <c r="L45" s="54">
        <f t="shared" si="79"/>
        <v>485</v>
      </c>
      <c r="M45" s="54">
        <f t="shared" si="79"/>
        <v>90</v>
      </c>
      <c r="N45" s="54">
        <f t="shared" si="79"/>
        <v>30</v>
      </c>
      <c r="O45" s="54">
        <f t="shared" si="79"/>
        <v>480</v>
      </c>
      <c r="P45" s="54">
        <f t="shared" si="79"/>
        <v>785</v>
      </c>
      <c r="Q45" s="54">
        <f t="shared" si="79"/>
        <v>1545</v>
      </c>
      <c r="R45" s="54">
        <f t="shared" si="79"/>
        <v>2330</v>
      </c>
      <c r="S45" s="54">
        <f t="shared" si="79"/>
        <v>90</v>
      </c>
      <c r="T45" s="54">
        <f t="shared" si="79"/>
        <v>175</v>
      </c>
      <c r="U45" s="54">
        <f t="shared" si="79"/>
        <v>70</v>
      </c>
      <c r="V45" s="54">
        <f t="shared" si="79"/>
        <v>60</v>
      </c>
      <c r="W45" s="54">
        <f t="shared" si="79"/>
        <v>290</v>
      </c>
      <c r="X45" s="54">
        <f t="shared" si="79"/>
        <v>60</v>
      </c>
      <c r="Y45" s="54">
        <f t="shared" si="79"/>
        <v>30</v>
      </c>
      <c r="Z45" s="54">
        <f t="shared" si="79"/>
        <v>480</v>
      </c>
      <c r="AA45" s="54">
        <f t="shared" si="79"/>
        <v>1165</v>
      </c>
      <c r="AB45" s="54">
        <f t="shared" si="79"/>
        <v>1165</v>
      </c>
      <c r="AC45" s="54">
        <f t="shared" si="79"/>
        <v>2330</v>
      </c>
    </row>
    <row r="46" spans="1:29" ht="99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63.75" customHeight="1">
      <c r="A47" s="164" t="s">
        <v>45</v>
      </c>
      <c r="B47" s="165"/>
      <c r="C47" s="1"/>
      <c r="D47" s="1"/>
      <c r="E47" s="1"/>
      <c r="F47" s="1"/>
    </row>
    <row r="48" spans="1:29" ht="21" customHeight="1">
      <c r="A48" s="4" t="s">
        <v>17</v>
      </c>
      <c r="B48" s="3" t="s">
        <v>46</v>
      </c>
    </row>
    <row r="49" spans="1:29">
      <c r="A49" s="3" t="s">
        <v>6</v>
      </c>
      <c r="B49" s="3" t="s">
        <v>47</v>
      </c>
    </row>
    <row r="50" spans="1:29">
      <c r="A50" s="3" t="s">
        <v>5</v>
      </c>
      <c r="B50" s="3" t="s">
        <v>48</v>
      </c>
    </row>
    <row r="51" spans="1:29" ht="15.6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</sheetData>
  <autoFilter ref="A4:AC45"/>
  <mergeCells count="34">
    <mergeCell ref="A21:A22"/>
    <mergeCell ref="B21:B22"/>
    <mergeCell ref="C21:C22"/>
    <mergeCell ref="A43:A44"/>
    <mergeCell ref="B43:B44"/>
    <mergeCell ref="C43:C44"/>
    <mergeCell ref="A25:A28"/>
    <mergeCell ref="B25:B28"/>
    <mergeCell ref="C25:C28"/>
    <mergeCell ref="A33:A35"/>
    <mergeCell ref="B33:B35"/>
    <mergeCell ref="C33:C35"/>
    <mergeCell ref="A1:G1"/>
    <mergeCell ref="A7:A11"/>
    <mergeCell ref="B7:B11"/>
    <mergeCell ref="C7:C11"/>
    <mergeCell ref="S3:AC3"/>
    <mergeCell ref="A5:G5"/>
    <mergeCell ref="A47:B47"/>
    <mergeCell ref="H3:R3"/>
    <mergeCell ref="A23:G23"/>
    <mergeCell ref="A36:G36"/>
    <mergeCell ref="A38:A39"/>
    <mergeCell ref="B38:B39"/>
    <mergeCell ref="C38:C39"/>
    <mergeCell ref="A12:A19"/>
    <mergeCell ref="B12:B19"/>
    <mergeCell ref="C12:C19"/>
    <mergeCell ref="B30:B31"/>
    <mergeCell ref="A30:A31"/>
    <mergeCell ref="C30:C31"/>
    <mergeCell ref="A40:A41"/>
    <mergeCell ref="B40:B41"/>
    <mergeCell ref="C40:C41"/>
  </mergeCells>
  <pageMargins left="0.7" right="0.7" top="0.75" bottom="0.75" header="0.3" footer="0.3"/>
  <pageSetup paperSize="9" scale="1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16" sqref="E16"/>
    </sheetView>
  </sheetViews>
  <sheetFormatPr defaultRowHeight="13.8"/>
  <cols>
    <col min="1" max="1" width="41.59765625" customWidth="1"/>
    <col min="2" max="2" width="13.59765625" customWidth="1"/>
  </cols>
  <sheetData>
    <row r="1" spans="1:2" ht="15" thickBot="1">
      <c r="A1" s="213" t="s">
        <v>128</v>
      </c>
      <c r="B1" s="214"/>
    </row>
    <row r="2" spans="1:2" ht="15" thickBot="1">
      <c r="A2" s="133" t="s">
        <v>129</v>
      </c>
      <c r="B2" s="134" t="s">
        <v>9</v>
      </c>
    </row>
    <row r="3" spans="1:2">
      <c r="A3" s="144" t="s">
        <v>67</v>
      </c>
      <c r="B3" s="135">
        <v>2</v>
      </c>
    </row>
    <row r="4" spans="1:2">
      <c r="A4" s="145" t="s">
        <v>111</v>
      </c>
      <c r="B4" s="135">
        <v>2</v>
      </c>
    </row>
    <row r="5" spans="1:2" ht="27.6">
      <c r="A5" s="146" t="s">
        <v>112</v>
      </c>
      <c r="B5" s="135">
        <v>2</v>
      </c>
    </row>
    <row r="6" spans="1:2">
      <c r="A6" s="147" t="s">
        <v>94</v>
      </c>
      <c r="B6" s="135">
        <v>1</v>
      </c>
    </row>
    <row r="7" spans="1:2" ht="27.6">
      <c r="A7" s="147" t="s">
        <v>73</v>
      </c>
      <c r="B7" s="135">
        <v>2</v>
      </c>
    </row>
    <row r="8" spans="1:2" ht="27.6">
      <c r="A8" s="148" t="s">
        <v>104</v>
      </c>
      <c r="B8" s="135">
        <v>1</v>
      </c>
    </row>
    <row r="9" spans="1:2">
      <c r="A9" s="136" t="s">
        <v>107</v>
      </c>
      <c r="B9" s="135">
        <v>2</v>
      </c>
    </row>
    <row r="10" spans="1:2">
      <c r="A10" s="136" t="s">
        <v>98</v>
      </c>
      <c r="B10" s="135">
        <v>1</v>
      </c>
    </row>
    <row r="11" spans="1:2" ht="41.4">
      <c r="A11" s="136" t="s">
        <v>133</v>
      </c>
      <c r="B11" s="135">
        <v>3</v>
      </c>
    </row>
    <row r="12" spans="1:2" ht="28.2" thickBot="1">
      <c r="A12" s="137" t="s">
        <v>134</v>
      </c>
      <c r="B12" s="135">
        <v>3</v>
      </c>
    </row>
    <row r="13" spans="1:2" ht="28.8">
      <c r="A13" s="138" t="s">
        <v>130</v>
      </c>
      <c r="B13" s="139">
        <f>SUM(B3:B12)</f>
        <v>19</v>
      </c>
    </row>
    <row r="14" spans="1:2" ht="14.4">
      <c r="A14" s="140" t="s">
        <v>131</v>
      </c>
      <c r="B14" s="141">
        <v>90</v>
      </c>
    </row>
    <row r="15" spans="1:2" ht="29.4" thickBot="1">
      <c r="A15" s="142" t="s">
        <v>132</v>
      </c>
      <c r="B15" s="143">
        <f>B13/B14</f>
        <v>0.21111111111111111</v>
      </c>
    </row>
  </sheetData>
  <mergeCells count="1">
    <mergeCell ref="A1:B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</vt:lpstr>
      <vt:lpstr>Zajęcia zdalne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2026-03-24T11:15:39Z</cp:lastPrinted>
  <dcterms:created xsi:type="dcterms:W3CDTF">2017-11-27T15:15:16Z</dcterms:created>
  <dcterms:modified xsi:type="dcterms:W3CDTF">2026-07-14T10:44:28Z</dcterms:modified>
</cp:coreProperties>
</file>