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Wnioski o nowe kierunki\Bezpieczeństwo wewnętrzne I stopnia\"/>
    </mc:Choice>
  </mc:AlternateContent>
  <bookViews>
    <workbookView xWindow="0" yWindow="0" windowWidth="23040" windowHeight="9192"/>
  </bookViews>
  <sheets>
    <sheet name="Plan studiów" sheetId="1" r:id="rId1"/>
    <sheet name="Zajęcia zdalne - s. st." sheetId="2" r:id="rId2"/>
    <sheet name="Zajęcia zdalne - s. niest." sheetId="3" r:id="rId3"/>
  </sheets>
  <definedNames>
    <definedName name="_xlnm._FilterDatabase" localSheetId="0" hidden="1">'Plan studiów'!$A$3:$AD$126</definedName>
    <definedName name="_xlnm.Print_Area" localSheetId="0">'Plan studiów'!$A$1:$AD$119</definedName>
  </definedNames>
  <calcPr calcId="162913"/>
</workbook>
</file>

<file path=xl/calcChain.xml><?xml version="1.0" encoding="utf-8"?>
<calcChain xmlns="http://schemas.openxmlformats.org/spreadsheetml/2006/main">
  <c r="AC20" i="1" l="1"/>
  <c r="AB20" i="1" s="1"/>
  <c r="R5" i="1"/>
  <c r="AC106" i="1"/>
  <c r="AB106" i="1" s="1"/>
  <c r="AD106" i="1" s="1"/>
  <c r="B7" i="2" l="1"/>
  <c r="B6" i="2"/>
  <c r="B5" i="2"/>
  <c r="B4" i="2"/>
  <c r="B3" i="2"/>
  <c r="B27" i="3"/>
  <c r="B28" i="3"/>
  <c r="B29" i="3"/>
  <c r="B30" i="3"/>
  <c r="B23" i="3"/>
  <c r="B24" i="3"/>
  <c r="B25" i="3"/>
  <c r="B26" i="3"/>
  <c r="B17" i="3"/>
  <c r="B18" i="3"/>
  <c r="B19" i="3"/>
  <c r="B20" i="3"/>
  <c r="B21" i="3"/>
  <c r="B22" i="3"/>
  <c r="B15" i="3"/>
  <c r="B16" i="3"/>
  <c r="B11" i="3"/>
  <c r="B12" i="3"/>
  <c r="B13" i="3"/>
  <c r="B14" i="3"/>
  <c r="B10" i="3"/>
  <c r="B9" i="3"/>
  <c r="B8" i="3"/>
  <c r="B7" i="3"/>
  <c r="B6" i="3"/>
  <c r="B4" i="3"/>
  <c r="B5" i="3"/>
  <c r="B3" i="3"/>
  <c r="B35" i="3" l="1"/>
  <c r="B38" i="3" s="1"/>
  <c r="B12" i="2"/>
  <c r="B15" i="2" s="1"/>
  <c r="B11" i="2"/>
  <c r="B14" i="2" s="1"/>
  <c r="B34" i="3"/>
  <c r="B37" i="3" s="1"/>
  <c r="AC11" i="1" l="1"/>
  <c r="AB11" i="1" s="1"/>
  <c r="AD11" i="1" s="1"/>
  <c r="R11" i="1"/>
  <c r="S11" i="1" s="1"/>
  <c r="AC77" i="1" l="1"/>
  <c r="AB77" i="1" s="1"/>
  <c r="AD77" i="1" s="1"/>
  <c r="R77" i="1"/>
  <c r="Q77" i="1" s="1"/>
  <c r="S77" i="1" s="1"/>
  <c r="I4" i="1" l="1"/>
  <c r="J4" i="1"/>
  <c r="K4" i="1"/>
  <c r="L4" i="1"/>
  <c r="M4" i="1"/>
  <c r="N4" i="1"/>
  <c r="O4" i="1"/>
  <c r="P4" i="1"/>
  <c r="T4" i="1"/>
  <c r="U4" i="1"/>
  <c r="V4" i="1"/>
  <c r="W4" i="1"/>
  <c r="X4" i="1"/>
  <c r="Y4" i="1"/>
  <c r="Z4" i="1"/>
  <c r="AA4" i="1"/>
  <c r="J24" i="1"/>
  <c r="K24" i="1"/>
  <c r="L24" i="1"/>
  <c r="M24" i="1"/>
  <c r="N24" i="1"/>
  <c r="O24" i="1"/>
  <c r="P24" i="1"/>
  <c r="T24" i="1"/>
  <c r="U24" i="1"/>
  <c r="V24" i="1"/>
  <c r="W24" i="1"/>
  <c r="X24" i="1"/>
  <c r="Y24" i="1"/>
  <c r="Z24" i="1"/>
  <c r="AA24" i="1"/>
  <c r="I24" i="1"/>
  <c r="J43" i="1"/>
  <c r="K43" i="1"/>
  <c r="L43" i="1"/>
  <c r="M43" i="1"/>
  <c r="N43" i="1"/>
  <c r="O43" i="1"/>
  <c r="P43" i="1"/>
  <c r="T43" i="1"/>
  <c r="U43" i="1"/>
  <c r="V43" i="1"/>
  <c r="W43" i="1"/>
  <c r="X43" i="1"/>
  <c r="Y43" i="1"/>
  <c r="Z43" i="1"/>
  <c r="AA43" i="1"/>
  <c r="I43" i="1"/>
  <c r="I70" i="1"/>
  <c r="J70" i="1"/>
  <c r="K70" i="1"/>
  <c r="L70" i="1"/>
  <c r="M70" i="1"/>
  <c r="N70" i="1"/>
  <c r="O70" i="1"/>
  <c r="P70" i="1"/>
  <c r="T70" i="1"/>
  <c r="U70" i="1"/>
  <c r="V70" i="1"/>
  <c r="W70" i="1"/>
  <c r="X70" i="1"/>
  <c r="Y70" i="1"/>
  <c r="Z70" i="1"/>
  <c r="AA70" i="1"/>
  <c r="J94" i="1"/>
  <c r="K94" i="1"/>
  <c r="L94" i="1"/>
  <c r="M94" i="1"/>
  <c r="N94" i="1"/>
  <c r="O94" i="1"/>
  <c r="P94" i="1"/>
  <c r="T94" i="1"/>
  <c r="U94" i="1"/>
  <c r="V94" i="1"/>
  <c r="W94" i="1"/>
  <c r="X94" i="1"/>
  <c r="Y94" i="1"/>
  <c r="Z94" i="1"/>
  <c r="AA94" i="1"/>
  <c r="J102" i="1"/>
  <c r="K102" i="1"/>
  <c r="L102" i="1"/>
  <c r="M102" i="1"/>
  <c r="N102" i="1"/>
  <c r="O102" i="1"/>
  <c r="P102" i="1"/>
  <c r="T102" i="1"/>
  <c r="U102" i="1"/>
  <c r="V102" i="1"/>
  <c r="W102" i="1"/>
  <c r="X102" i="1"/>
  <c r="Y102" i="1"/>
  <c r="Z102" i="1"/>
  <c r="AA102" i="1"/>
  <c r="R36" i="1"/>
  <c r="AC36" i="1"/>
  <c r="AB36" i="1" s="1"/>
  <c r="AD36" i="1" s="1"/>
  <c r="I94" i="1"/>
  <c r="Q36" i="1" l="1"/>
  <c r="S36" i="1" s="1"/>
  <c r="R76" i="1"/>
  <c r="Q76" i="1" s="1"/>
  <c r="S76" i="1" s="1"/>
  <c r="AC76" i="1"/>
  <c r="AB76" i="1" s="1"/>
  <c r="AD76" i="1" s="1"/>
  <c r="AC51" i="1"/>
  <c r="AB51" i="1" s="1"/>
  <c r="AD51" i="1" s="1"/>
  <c r="R51" i="1"/>
  <c r="Q51" i="1" s="1"/>
  <c r="S51" i="1" s="1"/>
  <c r="R35" i="1" l="1"/>
  <c r="AC35" i="1"/>
  <c r="AB35" i="1" s="1"/>
  <c r="AD35" i="1" s="1"/>
  <c r="Q35" i="1" l="1"/>
  <c r="S35" i="1" s="1"/>
  <c r="AC67" i="1"/>
  <c r="AB67" i="1" s="1"/>
  <c r="AD67" i="1" s="1"/>
  <c r="R67" i="1"/>
  <c r="Q67" i="1" s="1"/>
  <c r="S67" i="1" s="1"/>
  <c r="AC64" i="1"/>
  <c r="AB64" i="1" s="1"/>
  <c r="AD64" i="1" s="1"/>
  <c r="R64" i="1"/>
  <c r="Q64" i="1" s="1"/>
  <c r="S64" i="1" s="1"/>
  <c r="AC63" i="1"/>
  <c r="AB63" i="1" s="1"/>
  <c r="AD63" i="1" s="1"/>
  <c r="R63" i="1"/>
  <c r="Q63" i="1" s="1"/>
  <c r="S63" i="1" s="1"/>
  <c r="AC50" i="1" l="1"/>
  <c r="AB50" i="1" s="1"/>
  <c r="AD50" i="1" s="1"/>
  <c r="R50" i="1"/>
  <c r="Q50" i="1" s="1"/>
  <c r="S50" i="1" s="1"/>
  <c r="AC46" i="1"/>
  <c r="AB46" i="1" s="1"/>
  <c r="AD46" i="1" s="1"/>
  <c r="AC47" i="1"/>
  <c r="AB47" i="1" s="1"/>
  <c r="AD47" i="1" s="1"/>
  <c r="AC49" i="1"/>
  <c r="AB49" i="1" s="1"/>
  <c r="AD49" i="1" s="1"/>
  <c r="R46" i="1"/>
  <c r="Q46" i="1" s="1"/>
  <c r="S46" i="1" s="1"/>
  <c r="R47" i="1"/>
  <c r="Q47" i="1" s="1"/>
  <c r="S47" i="1" s="1"/>
  <c r="R49" i="1"/>
  <c r="Q49" i="1" s="1"/>
  <c r="S49" i="1" s="1"/>
  <c r="AC23" i="1"/>
  <c r="AB23" i="1" s="1"/>
  <c r="AD23" i="1" s="1"/>
  <c r="R23" i="1"/>
  <c r="Q23" i="1" s="1"/>
  <c r="S23" i="1" s="1"/>
  <c r="AC40" i="1"/>
  <c r="AB40" i="1" s="1"/>
  <c r="AD40" i="1" s="1"/>
  <c r="R40" i="1"/>
  <c r="Q40" i="1" s="1"/>
  <c r="S40" i="1" s="1"/>
  <c r="AC39" i="1"/>
  <c r="AB39" i="1" s="1"/>
  <c r="AD39" i="1" s="1"/>
  <c r="R39" i="1"/>
  <c r="Q39" i="1" s="1"/>
  <c r="S39" i="1" s="1"/>
  <c r="AC38" i="1"/>
  <c r="AB38" i="1" s="1"/>
  <c r="AD38" i="1" s="1"/>
  <c r="R38" i="1"/>
  <c r="Q38" i="1" s="1"/>
  <c r="S38" i="1" s="1"/>
  <c r="AC37" i="1"/>
  <c r="AB37" i="1" s="1"/>
  <c r="AD37" i="1" s="1"/>
  <c r="R37" i="1"/>
  <c r="Q37" i="1" s="1"/>
  <c r="S37" i="1" s="1"/>
  <c r="R31" i="1" l="1"/>
  <c r="Q31" i="1" s="1"/>
  <c r="S31" i="1" s="1"/>
  <c r="AC31" i="1"/>
  <c r="AB31" i="1" s="1"/>
  <c r="AD31" i="1" s="1"/>
  <c r="R32" i="1"/>
  <c r="Q32" i="1" s="1"/>
  <c r="S32" i="1" s="1"/>
  <c r="AC32" i="1"/>
  <c r="AB32" i="1" s="1"/>
  <c r="AD32" i="1" s="1"/>
  <c r="R33" i="1"/>
  <c r="Q33" i="1" s="1"/>
  <c r="S33" i="1" s="1"/>
  <c r="AC33" i="1"/>
  <c r="AB33" i="1" s="1"/>
  <c r="AD33" i="1" s="1"/>
  <c r="R34" i="1"/>
  <c r="Q34" i="1" s="1"/>
  <c r="S34" i="1" s="1"/>
  <c r="AC34" i="1"/>
  <c r="AB34" i="1" s="1"/>
  <c r="AD34" i="1" s="1"/>
  <c r="R48" i="1"/>
  <c r="Q48" i="1" s="1"/>
  <c r="S48" i="1" s="1"/>
  <c r="AC48" i="1"/>
  <c r="AB48" i="1" s="1"/>
  <c r="AD48" i="1" s="1"/>
  <c r="AC84" i="1" l="1"/>
  <c r="AB84" i="1" s="1"/>
  <c r="AD84" i="1" s="1"/>
  <c r="R84" i="1"/>
  <c r="Q84" i="1" s="1"/>
  <c r="S84" i="1" s="1"/>
  <c r="AC29" i="1" l="1"/>
  <c r="AB29" i="1" s="1"/>
  <c r="AD29" i="1" s="1"/>
  <c r="R29" i="1"/>
  <c r="Q29" i="1" s="1"/>
  <c r="S29" i="1" s="1"/>
  <c r="AC78" i="1" l="1"/>
  <c r="AB78" i="1" s="1"/>
  <c r="AD78" i="1" s="1"/>
  <c r="R78" i="1"/>
  <c r="Q78" i="1" s="1"/>
  <c r="S78" i="1" s="1"/>
  <c r="AC54" i="1"/>
  <c r="AB54" i="1" s="1"/>
  <c r="AD54" i="1" s="1"/>
  <c r="R54" i="1"/>
  <c r="Q54" i="1"/>
  <c r="S54" i="1" s="1"/>
  <c r="I102" i="1" l="1"/>
  <c r="AC87" i="1"/>
  <c r="AB87" i="1" s="1"/>
  <c r="AD87" i="1" s="1"/>
  <c r="AC88" i="1"/>
  <c r="AB88" i="1" s="1"/>
  <c r="AD88" i="1" s="1"/>
  <c r="AC68" i="1"/>
  <c r="AB68" i="1" s="1"/>
  <c r="AD68" i="1" s="1"/>
  <c r="AC89" i="1"/>
  <c r="AB89" i="1" s="1"/>
  <c r="AD89" i="1" s="1"/>
  <c r="R87" i="1"/>
  <c r="Q87" i="1" s="1"/>
  <c r="S87" i="1" s="1"/>
  <c r="R88" i="1"/>
  <c r="Q88" i="1" s="1"/>
  <c r="S88" i="1" s="1"/>
  <c r="R68" i="1"/>
  <c r="Q68" i="1" s="1"/>
  <c r="S68" i="1" s="1"/>
  <c r="R89" i="1"/>
  <c r="Q89" i="1" s="1"/>
  <c r="S89" i="1" s="1"/>
  <c r="AC62" i="1" l="1"/>
  <c r="AB62" i="1" s="1"/>
  <c r="AD62" i="1" s="1"/>
  <c r="AC65" i="1"/>
  <c r="AB65" i="1" s="1"/>
  <c r="AD65" i="1" s="1"/>
  <c r="AC66" i="1"/>
  <c r="AB66" i="1" s="1"/>
  <c r="AD66" i="1" s="1"/>
  <c r="AC92" i="1"/>
  <c r="AB92" i="1" s="1"/>
  <c r="AD92" i="1" s="1"/>
  <c r="AC69" i="1"/>
  <c r="AB69" i="1" s="1"/>
  <c r="AD69" i="1" s="1"/>
  <c r="R62" i="1"/>
  <c r="Q62" i="1" s="1"/>
  <c r="S62" i="1" s="1"/>
  <c r="R65" i="1"/>
  <c r="Q65" i="1" s="1"/>
  <c r="S65" i="1" s="1"/>
  <c r="R66" i="1"/>
  <c r="Q66" i="1" s="1"/>
  <c r="S66" i="1" s="1"/>
  <c r="R92" i="1"/>
  <c r="Q92" i="1" s="1"/>
  <c r="S92" i="1" s="1"/>
  <c r="R69" i="1"/>
  <c r="Q69" i="1" s="1"/>
  <c r="S69" i="1" s="1"/>
  <c r="AC108" i="1" l="1"/>
  <c r="AB108" i="1" s="1"/>
  <c r="AD108" i="1" s="1"/>
  <c r="R108" i="1"/>
  <c r="Q108" i="1" s="1"/>
  <c r="S108" i="1" s="1"/>
  <c r="R106" i="1"/>
  <c r="Q106" i="1" s="1"/>
  <c r="S106" i="1" s="1"/>
  <c r="AC21" i="1" l="1"/>
  <c r="AB21" i="1" s="1"/>
  <c r="AD21" i="1" s="1"/>
  <c r="R21" i="1"/>
  <c r="Q21" i="1" s="1"/>
  <c r="S21" i="1" s="1"/>
  <c r="AC41" i="1"/>
  <c r="AB41" i="1" s="1"/>
  <c r="AD41" i="1" s="1"/>
  <c r="R41" i="1"/>
  <c r="Q41" i="1" s="1"/>
  <c r="S41" i="1" s="1"/>
  <c r="AC22" i="1"/>
  <c r="AB22" i="1" s="1"/>
  <c r="AD22" i="1" s="1"/>
  <c r="R22" i="1"/>
  <c r="Q22" i="1" s="1"/>
  <c r="S22" i="1" s="1"/>
  <c r="AC18" i="1" l="1"/>
  <c r="AB18" i="1" s="1"/>
  <c r="AD18" i="1" s="1"/>
  <c r="AC15" i="1"/>
  <c r="AB15" i="1" s="1"/>
  <c r="AD15" i="1" s="1"/>
  <c r="AC16" i="1"/>
  <c r="AB16" i="1" s="1"/>
  <c r="AD16" i="1" s="1"/>
  <c r="AC19" i="1"/>
  <c r="AB19" i="1" s="1"/>
  <c r="AD19" i="1" s="1"/>
  <c r="AC17" i="1"/>
  <c r="AB17" i="1" s="1"/>
  <c r="AD17" i="1" s="1"/>
  <c r="AC13" i="1"/>
  <c r="AB13" i="1" s="1"/>
  <c r="AD13" i="1" s="1"/>
  <c r="AC7" i="1"/>
  <c r="AC6" i="1"/>
  <c r="AB6" i="1" s="1"/>
  <c r="AD6" i="1" s="1"/>
  <c r="AC5" i="1"/>
  <c r="R105" i="1"/>
  <c r="Q105" i="1" s="1"/>
  <c r="R95" i="1"/>
  <c r="Q95" i="1" s="1"/>
  <c r="R72" i="1"/>
  <c r="Q72" i="1" s="1"/>
  <c r="R45" i="1"/>
  <c r="Q45" i="1" s="1"/>
  <c r="R25" i="1"/>
  <c r="R27" i="1"/>
  <c r="Q27" i="1" s="1"/>
  <c r="R28" i="1"/>
  <c r="Q28" i="1" s="1"/>
  <c r="R26" i="1"/>
  <c r="Q26" i="1" s="1"/>
  <c r="R30" i="1"/>
  <c r="Q25" i="1" l="1"/>
  <c r="AB5" i="1"/>
  <c r="AC101" i="1"/>
  <c r="AB101" i="1" s="1"/>
  <c r="AD101" i="1" s="1"/>
  <c r="R101" i="1"/>
  <c r="Q101" i="1" s="1"/>
  <c r="S101" i="1" s="1"/>
  <c r="AC100" i="1"/>
  <c r="AB100" i="1" s="1"/>
  <c r="AD100" i="1" s="1"/>
  <c r="R100" i="1"/>
  <c r="Q100" i="1" s="1"/>
  <c r="S100" i="1" s="1"/>
  <c r="AC99" i="1"/>
  <c r="AB99" i="1" s="1"/>
  <c r="AD99" i="1" s="1"/>
  <c r="R99" i="1"/>
  <c r="Q99" i="1" s="1"/>
  <c r="S99" i="1" s="1"/>
  <c r="AC98" i="1"/>
  <c r="R98" i="1"/>
  <c r="AC93" i="1"/>
  <c r="AB93" i="1" s="1"/>
  <c r="AD93" i="1" s="1"/>
  <c r="R93" i="1"/>
  <c r="Q93" i="1" s="1"/>
  <c r="S93" i="1" s="1"/>
  <c r="AC91" i="1"/>
  <c r="AB91" i="1" s="1"/>
  <c r="AD91" i="1" s="1"/>
  <c r="R91" i="1"/>
  <c r="Q91" i="1" s="1"/>
  <c r="S91" i="1" s="1"/>
  <c r="AC90" i="1"/>
  <c r="AB90" i="1" s="1"/>
  <c r="AD90" i="1" s="1"/>
  <c r="R90" i="1"/>
  <c r="Q90" i="1" s="1"/>
  <c r="S90" i="1" s="1"/>
  <c r="AC86" i="1"/>
  <c r="AB86" i="1" s="1"/>
  <c r="AD86" i="1" s="1"/>
  <c r="R86" i="1"/>
  <c r="Q86" i="1" s="1"/>
  <c r="S86" i="1" s="1"/>
  <c r="AC85" i="1"/>
  <c r="AB85" i="1" s="1"/>
  <c r="AD85" i="1" s="1"/>
  <c r="R85" i="1"/>
  <c r="Q85" i="1" s="1"/>
  <c r="S85" i="1" s="1"/>
  <c r="AC83" i="1"/>
  <c r="AB83" i="1" s="1"/>
  <c r="AD83" i="1" s="1"/>
  <c r="R83" i="1"/>
  <c r="Q83" i="1" s="1"/>
  <c r="S83" i="1" s="1"/>
  <c r="AC82" i="1"/>
  <c r="AB82" i="1" s="1"/>
  <c r="AD82" i="1" s="1"/>
  <c r="R82" i="1"/>
  <c r="Q82" i="1" s="1"/>
  <c r="S82" i="1" s="1"/>
  <c r="AC81" i="1"/>
  <c r="AB81" i="1" s="1"/>
  <c r="AD81" i="1" s="1"/>
  <c r="R81" i="1"/>
  <c r="Q81" i="1" s="1"/>
  <c r="S81" i="1" s="1"/>
  <c r="AC80" i="1"/>
  <c r="AB80" i="1" s="1"/>
  <c r="AD80" i="1" s="1"/>
  <c r="R80" i="1"/>
  <c r="Q80" i="1" s="1"/>
  <c r="S80" i="1" s="1"/>
  <c r="AC79" i="1"/>
  <c r="AB79" i="1" s="1"/>
  <c r="AD79" i="1" s="1"/>
  <c r="R79" i="1"/>
  <c r="Q79" i="1" s="1"/>
  <c r="S79" i="1" s="1"/>
  <c r="AC61" i="1"/>
  <c r="AB61" i="1" s="1"/>
  <c r="AD61" i="1" s="1"/>
  <c r="R61" i="1"/>
  <c r="Q61" i="1" s="1"/>
  <c r="S61" i="1" s="1"/>
  <c r="AC60" i="1"/>
  <c r="AB60" i="1" s="1"/>
  <c r="AD60" i="1" s="1"/>
  <c r="R60" i="1"/>
  <c r="Q60" i="1" s="1"/>
  <c r="S60" i="1" s="1"/>
  <c r="AC59" i="1"/>
  <c r="AB59" i="1" s="1"/>
  <c r="AD59" i="1" s="1"/>
  <c r="R59" i="1"/>
  <c r="Q59" i="1" s="1"/>
  <c r="S59" i="1" s="1"/>
  <c r="AC58" i="1"/>
  <c r="AB58" i="1" s="1"/>
  <c r="AD58" i="1" s="1"/>
  <c r="R58" i="1"/>
  <c r="Q58" i="1" s="1"/>
  <c r="S58" i="1" s="1"/>
  <c r="AC57" i="1"/>
  <c r="AB57" i="1" s="1"/>
  <c r="AD57" i="1" s="1"/>
  <c r="R57" i="1"/>
  <c r="Q57" i="1" s="1"/>
  <c r="S57" i="1" s="1"/>
  <c r="AC56" i="1"/>
  <c r="AB56" i="1" s="1"/>
  <c r="AD56" i="1" s="1"/>
  <c r="R56" i="1"/>
  <c r="Q56" i="1" s="1"/>
  <c r="S56" i="1" s="1"/>
  <c r="AC55" i="1"/>
  <c r="AB55" i="1" s="1"/>
  <c r="AD55" i="1" s="1"/>
  <c r="R55" i="1"/>
  <c r="Q55" i="1" s="1"/>
  <c r="S55" i="1" s="1"/>
  <c r="AC107" i="1"/>
  <c r="R107" i="1"/>
  <c r="Q107" i="1" s="1"/>
  <c r="S107" i="1" s="1"/>
  <c r="AC97" i="1"/>
  <c r="R97" i="1"/>
  <c r="AB107" i="1" l="1"/>
  <c r="AD107" i="1" s="1"/>
  <c r="S97" i="1"/>
  <c r="AD97" i="1"/>
  <c r="Q98" i="1"/>
  <c r="AB98" i="1"/>
  <c r="R6" i="1"/>
  <c r="Q6" i="1" s="1"/>
  <c r="S6" i="1" s="1"/>
  <c r="R7" i="1"/>
  <c r="S7" i="1"/>
  <c r="R8" i="1"/>
  <c r="Q8" i="1" s="1"/>
  <c r="S8" i="1" s="1"/>
  <c r="R9" i="1"/>
  <c r="Q9" i="1" s="1"/>
  <c r="S9" i="1" s="1"/>
  <c r="R10" i="1"/>
  <c r="Q10" i="1" s="1"/>
  <c r="S10" i="1" s="1"/>
  <c r="R20" i="1"/>
  <c r="Q20" i="1" s="1"/>
  <c r="S20" i="1" s="1"/>
  <c r="R12" i="1"/>
  <c r="Q12" i="1" s="1"/>
  <c r="S12" i="1" s="1"/>
  <c r="R13" i="1"/>
  <c r="Q13" i="1" s="1"/>
  <c r="S13" i="1" s="1"/>
  <c r="R14" i="1"/>
  <c r="Q14" i="1" s="1"/>
  <c r="S14" i="1" s="1"/>
  <c r="R17" i="1"/>
  <c r="Q17" i="1" s="1"/>
  <c r="S17" i="1" s="1"/>
  <c r="R18" i="1"/>
  <c r="Q18" i="1" s="1"/>
  <c r="S18" i="1" s="1"/>
  <c r="R15" i="1"/>
  <c r="Q15" i="1" s="1"/>
  <c r="S15" i="1" s="1"/>
  <c r="R16" i="1"/>
  <c r="Q16" i="1" s="1"/>
  <c r="S16" i="1" s="1"/>
  <c r="R19" i="1"/>
  <c r="Q19" i="1" s="1"/>
  <c r="S19" i="1" s="1"/>
  <c r="S25" i="1"/>
  <c r="S27" i="1"/>
  <c r="S28" i="1"/>
  <c r="S26" i="1"/>
  <c r="S30" i="1"/>
  <c r="R42" i="1"/>
  <c r="R52" i="1"/>
  <c r="Q52" i="1" s="1"/>
  <c r="S52" i="1" s="1"/>
  <c r="R53" i="1"/>
  <c r="Q53" i="1" s="1"/>
  <c r="S53" i="1" s="1"/>
  <c r="R44" i="1"/>
  <c r="S45" i="1"/>
  <c r="R71" i="1"/>
  <c r="S72" i="1"/>
  <c r="R73" i="1"/>
  <c r="Q73" i="1" s="1"/>
  <c r="S73" i="1" s="1"/>
  <c r="R74" i="1"/>
  <c r="Q74" i="1" s="1"/>
  <c r="S74" i="1" s="1"/>
  <c r="R75" i="1"/>
  <c r="Q75" i="1" s="1"/>
  <c r="S75" i="1" s="1"/>
  <c r="S95" i="1"/>
  <c r="R96" i="1"/>
  <c r="Q96" i="1" s="1"/>
  <c r="S96" i="1" s="1"/>
  <c r="R103" i="1"/>
  <c r="R104" i="1"/>
  <c r="S105" i="1"/>
  <c r="S104" i="1" l="1"/>
  <c r="R43" i="1"/>
  <c r="R102" i="1"/>
  <c r="R4" i="1"/>
  <c r="Q42" i="1"/>
  <c r="R24" i="1"/>
  <c r="R70" i="1"/>
  <c r="R94" i="1"/>
  <c r="Q94" i="1"/>
  <c r="Q71" i="1"/>
  <c r="Q70" i="1" s="1"/>
  <c r="AD98" i="1"/>
  <c r="S98" i="1"/>
  <c r="Q103" i="1"/>
  <c r="Q102" i="1" s="1"/>
  <c r="Q44" i="1"/>
  <c r="Q43" i="1" s="1"/>
  <c r="Q5" i="1"/>
  <c r="Q4" i="1" s="1"/>
  <c r="N109" i="1"/>
  <c r="L109" i="1"/>
  <c r="J109" i="1"/>
  <c r="I109" i="1"/>
  <c r="P109" i="1"/>
  <c r="O109" i="1"/>
  <c r="M109" i="1"/>
  <c r="K109" i="1"/>
  <c r="AC10" i="1"/>
  <c r="AB10" i="1" s="1"/>
  <c r="AD10" i="1" s="1"/>
  <c r="AD7" i="1"/>
  <c r="AD20" i="1"/>
  <c r="AD5" i="1"/>
  <c r="AC104" i="1"/>
  <c r="AC105" i="1"/>
  <c r="AB105" i="1" s="1"/>
  <c r="AD105" i="1" s="1"/>
  <c r="AC103" i="1"/>
  <c r="AC95" i="1"/>
  <c r="AB95" i="1" s="1"/>
  <c r="AD95" i="1" s="1"/>
  <c r="AC96" i="1"/>
  <c r="AB96" i="1" s="1"/>
  <c r="AD96" i="1" s="1"/>
  <c r="AC72" i="1"/>
  <c r="AB72" i="1" s="1"/>
  <c r="AD72" i="1" s="1"/>
  <c r="AC73" i="1"/>
  <c r="AB73" i="1" s="1"/>
  <c r="AD73" i="1" s="1"/>
  <c r="AC74" i="1"/>
  <c r="AB74" i="1" s="1"/>
  <c r="AD74" i="1" s="1"/>
  <c r="AC75" i="1"/>
  <c r="AB75" i="1" s="1"/>
  <c r="AD75" i="1" s="1"/>
  <c r="AC71" i="1"/>
  <c r="AC45" i="1"/>
  <c r="AB45" i="1" s="1"/>
  <c r="AD45" i="1" s="1"/>
  <c r="AC44" i="1"/>
  <c r="AC52" i="1"/>
  <c r="AB52" i="1" s="1"/>
  <c r="AD52" i="1" s="1"/>
  <c r="AC53" i="1"/>
  <c r="AB53" i="1" s="1"/>
  <c r="AD53" i="1" s="1"/>
  <c r="AC27" i="1"/>
  <c r="AB27" i="1" s="1"/>
  <c r="AD27" i="1" s="1"/>
  <c r="AC28" i="1"/>
  <c r="AB28" i="1" s="1"/>
  <c r="AD28" i="1" s="1"/>
  <c r="AC26" i="1"/>
  <c r="AB26" i="1" s="1"/>
  <c r="AD26" i="1" s="1"/>
  <c r="AC30" i="1"/>
  <c r="AD30" i="1" s="1"/>
  <c r="AC42" i="1"/>
  <c r="AB42" i="1" s="1"/>
  <c r="AD42" i="1" s="1"/>
  <c r="AC25" i="1"/>
  <c r="AC14" i="1"/>
  <c r="AB14" i="1" s="1"/>
  <c r="AD14" i="1" s="1"/>
  <c r="AC12" i="1"/>
  <c r="AB12" i="1" s="1"/>
  <c r="AD12" i="1" s="1"/>
  <c r="AC9" i="1"/>
  <c r="AB9" i="1" s="1"/>
  <c r="AD9" i="1" s="1"/>
  <c r="AC8" i="1"/>
  <c r="AD104" i="1" l="1"/>
  <c r="AC70" i="1"/>
  <c r="AC43" i="1"/>
  <c r="AC4" i="1"/>
  <c r="AC102" i="1"/>
  <c r="AC24" i="1"/>
  <c r="S42" i="1"/>
  <c r="S24" i="1" s="1"/>
  <c r="Q24" i="1"/>
  <c r="AC94" i="1"/>
  <c r="S94" i="1"/>
  <c r="R109" i="1"/>
  <c r="P110" i="1" s="1"/>
  <c r="AB8" i="1"/>
  <c r="AB4" i="1" s="1"/>
  <c r="AB44" i="1"/>
  <c r="AB43" i="1" s="1"/>
  <c r="S5" i="1"/>
  <c r="S4" i="1" s="1"/>
  <c r="S71" i="1"/>
  <c r="S70" i="1" s="1"/>
  <c r="AB25" i="1"/>
  <c r="AB24" i="1" s="1"/>
  <c r="AB71" i="1"/>
  <c r="AB70" i="1" s="1"/>
  <c r="AB94" i="1"/>
  <c r="AB103" i="1"/>
  <c r="AB102" i="1" s="1"/>
  <c r="S44" i="1"/>
  <c r="S43" i="1" s="1"/>
  <c r="S103" i="1"/>
  <c r="S102" i="1" s="1"/>
  <c r="V109" i="1"/>
  <c r="T109" i="1"/>
  <c r="Y109" i="1"/>
  <c r="Z109" i="1"/>
  <c r="U109" i="1"/>
  <c r="W109" i="1"/>
  <c r="AA109" i="1"/>
  <c r="X109" i="1"/>
  <c r="S109" i="1" l="1"/>
  <c r="AD25" i="1"/>
  <c r="AD24" i="1" s="1"/>
  <c r="AD44" i="1"/>
  <c r="AD43" i="1" s="1"/>
  <c r="AD103" i="1"/>
  <c r="AD102" i="1" s="1"/>
  <c r="AD94" i="1"/>
  <c r="AD71" i="1"/>
  <c r="AD70" i="1" s="1"/>
  <c r="Q109" i="1"/>
  <c r="AD8" i="1"/>
  <c r="AD4" i="1" s="1"/>
  <c r="AC109" i="1"/>
  <c r="V110" i="1" s="1"/>
  <c r="O110" i="1"/>
  <c r="K110" i="1"/>
  <c r="N110" i="1"/>
  <c r="L110" i="1"/>
  <c r="M110" i="1"/>
  <c r="J110" i="1"/>
  <c r="AD109" i="1" l="1"/>
  <c r="AB109" i="1"/>
  <c r="AA110" i="1"/>
  <c r="X110" i="1"/>
  <c r="R110" i="1"/>
  <c r="W110" i="1"/>
  <c r="Z110" i="1"/>
  <c r="U110" i="1"/>
  <c r="Y110" i="1"/>
  <c r="AC110" i="1" l="1"/>
</calcChain>
</file>

<file path=xl/sharedStrings.xml><?xml version="1.0" encoding="utf-8"?>
<sst xmlns="http://schemas.openxmlformats.org/spreadsheetml/2006/main" count="656" uniqueCount="247">
  <si>
    <t>Numer i nazwa modułu</t>
  </si>
  <si>
    <t>Elementy modułu</t>
  </si>
  <si>
    <t>M1. Wprowadzenie do studiowania</t>
  </si>
  <si>
    <t>M2. Kompetencje osobowościowe i społeczne cz.1.</t>
  </si>
  <si>
    <t>M5. Kompetencje osobowościowe i społeczne cz.2.</t>
  </si>
  <si>
    <t>Opis modułu</t>
  </si>
  <si>
    <t xml:space="preserve">Semestr 1 </t>
  </si>
  <si>
    <t>Semestr 2</t>
  </si>
  <si>
    <t>Semestr 3</t>
  </si>
  <si>
    <t>Semestr 4</t>
  </si>
  <si>
    <t>Semestr 5</t>
  </si>
  <si>
    <t>Semestr 6</t>
  </si>
  <si>
    <t>LEGENDA</t>
  </si>
  <si>
    <t>specjalności do wyboru</t>
  </si>
  <si>
    <t>ECTS</t>
  </si>
  <si>
    <t>w</t>
  </si>
  <si>
    <t>ćw</t>
  </si>
  <si>
    <t>lab</t>
  </si>
  <si>
    <t>proj</t>
  </si>
  <si>
    <t>war</t>
  </si>
  <si>
    <t>sem</t>
  </si>
  <si>
    <t>Semestr 1</t>
  </si>
  <si>
    <t>Forma zaliczenia przedmiotu</t>
  </si>
  <si>
    <t>E</t>
  </si>
  <si>
    <t>egzamin</t>
  </si>
  <si>
    <t>zaliczenie na ocenę</t>
  </si>
  <si>
    <t>Z/O</t>
  </si>
  <si>
    <t>Inne</t>
  </si>
  <si>
    <t>Prawo międzynarodowe publiczne - wykład</t>
  </si>
  <si>
    <t>Międzynarodowa ochrona praw człowieka - projekt</t>
  </si>
  <si>
    <t>Zarządzanie granicą państwa - wykład</t>
  </si>
  <si>
    <t>Zarządzanie granicą państwa - ćwiczenia</t>
  </si>
  <si>
    <t>Samokształcenie</t>
  </si>
  <si>
    <t>Wymiar godzin przedmiotu razem</t>
  </si>
  <si>
    <t>Wymiar godzin z udziałem nauczyciela</t>
  </si>
  <si>
    <t xml:space="preserve">Moduł przygotowuje studenta do realizacji własnych pomysłów, rozwija kreatywność w działaniu, a także pozwala na dalszy rozwój kompetencji językowych. </t>
  </si>
  <si>
    <t>zaliczenie bez oceny</t>
  </si>
  <si>
    <t>Ekonomia - ćwiczenia</t>
  </si>
  <si>
    <t>Kierunkowy</t>
  </si>
  <si>
    <t>Kierunkowy/Praktyczny</t>
  </si>
  <si>
    <t>Praktyczny</t>
  </si>
  <si>
    <t>Z</t>
  </si>
  <si>
    <t>Do wyboru</t>
  </si>
  <si>
    <t>Praktyka zawodowa cz. 1</t>
  </si>
  <si>
    <t>Praktyka zawodowa cz. 2</t>
  </si>
  <si>
    <t>Dyscyplina</t>
  </si>
  <si>
    <t>P</t>
  </si>
  <si>
    <t>A</t>
  </si>
  <si>
    <t>nauki o polityce i administracji</t>
  </si>
  <si>
    <t>nauki prawne</t>
  </si>
  <si>
    <t>Moduł zapoznaje studenta z zasadami ochrony własności intelektualnej. Pozwala na pogłębianie kompetencji językowych oraz nabycie umiejętności związanych z konstruktywnym rozwiązywaniem konfliktów.</t>
  </si>
  <si>
    <t>Ogólnouczelniany</t>
  </si>
  <si>
    <t>Ogólnouczelniany/Do wyboru/Praktyczny</t>
  </si>
  <si>
    <t>Do wyboru/Praktyczny</t>
  </si>
  <si>
    <t>Kierunkowy/Do wyboru</t>
  </si>
  <si>
    <t>Rodzaj przedmiotu: ogólnouczelniany, międzykierunkowy, kierunkowy, praktyczny, do wyboru</t>
  </si>
  <si>
    <t>Ogólnouczelniany/Kierunkowy/Praktyczny</t>
  </si>
  <si>
    <t>Ogólnouczelniany/Kierunkowy</t>
  </si>
  <si>
    <t>Komunikacja interpersonalna - warsztat</t>
  </si>
  <si>
    <t>Ochrona danych osobowych - wykład</t>
  </si>
  <si>
    <t>BHP - wykład</t>
  </si>
  <si>
    <t>Ekonomia - wykład</t>
  </si>
  <si>
    <t>WF - ćwiczenia</t>
  </si>
  <si>
    <t>Technologie informacyjne - laboratorium</t>
  </si>
  <si>
    <t>Doktryna państwa i prawa - wykład</t>
  </si>
  <si>
    <t>Ustroje państw współczesnych - wykład</t>
  </si>
  <si>
    <t>Podstawy psychologii - wykład</t>
  </si>
  <si>
    <t>Międzynarodowa ochrona praw człowieka - wykład</t>
  </si>
  <si>
    <t>Konstruktywne rozwiązywanie konfliktów - warsztat</t>
  </si>
  <si>
    <t>Ochrona własności intelektualnej - wykład</t>
  </si>
  <si>
    <t>Projekt własnego przedsięwzięcia - projekt</t>
  </si>
  <si>
    <t>Polityka migracyjna i azylowa RP - wykład</t>
  </si>
  <si>
    <t>Sposoby nabycia obywatelstwa RP - projekt</t>
  </si>
  <si>
    <t>Polityka migracyjna i azylowa UE - wykład</t>
  </si>
  <si>
    <t>Instytucje i organy ochrony zewnętrznej granicy UE - wykład</t>
  </si>
  <si>
    <t>Instytucje i organy ochrony zewnętrznej granicy UE -  ćwiczenia</t>
  </si>
  <si>
    <t>Studia stacjonarne</t>
  </si>
  <si>
    <t>Studia niestacjonarne</t>
  </si>
  <si>
    <t>Moduł stwarza możliwość poznania własnego stylu komunikowania się 
oraz uświadomienia barier utrudniających komunikację, zapewnia także podstawowe przygotowanie dotyczące bezpieczeństwa i higieny pracy oraz ochrony danych osobowych.</t>
  </si>
  <si>
    <t>Filozofia z etyką - wykład</t>
  </si>
  <si>
    <t>Status cudzoziemca w RP - ćwiczenia</t>
  </si>
  <si>
    <t>Moduł pozwala nabyć wiedzę i umiejętności w zakresie metod i technik badawczych oraz opracowania danych pozyskanych z badań.</t>
  </si>
  <si>
    <t>Wprowadzenie do badań społecznych cz. 1 - warsztat</t>
  </si>
  <si>
    <t>Moduł pogłębia wiedzę i umiejętności w zakresie metod i technik badawczych oraz opracowania danych pozyskanych z badań.</t>
  </si>
  <si>
    <t>Wprowadzenie do badań społecznych cz. 2 - warsztat</t>
  </si>
  <si>
    <t>Mobilność, migracje - zmiana społeczna - wykład</t>
  </si>
  <si>
    <t>M4. Państwo, prawo, polityka</t>
  </si>
  <si>
    <t>Praktyczne zastosowanie narzędzi sztucznej inteligencji - laboratorium</t>
  </si>
  <si>
    <t xml:space="preserve">Moduł rozwija kompetencje językowe, sprawność fizyczną oraz umiejętność zastosowania technologii informacyjnych w pracy. Moduł wprowadza do zagadnień związanych z ekonomią. </t>
  </si>
  <si>
    <t>Edukacja obywatelska i bezpieczeństwo publiczne - warsztat</t>
  </si>
  <si>
    <t>Higiena psychiczna i techniki autoterapii – warsztat</t>
  </si>
  <si>
    <t>Moduł zapoznaje z zasadami dbania o zdrowie psychiczne oraz skutecznymi technikami autoterapii, rozwija postawy etyczne i wrażliwość na drugiego człowieka, a także poszerza horyzonty myślowe nawiązując do koncepcji filozoficznych. Moduł umożliwia nabycie umiejętności praktycznego zastosowania narzędzi sztucznej inteligencji, a także pozwala na dalsze rozwijanie kompetencji językowych oraz sprawności fizycznej.</t>
  </si>
  <si>
    <t>Techniki rozwoju kreatywności – warsztat</t>
  </si>
  <si>
    <t>Podstawy teorii bezpieczeństwa - wykład</t>
  </si>
  <si>
    <t>Podstawy teorii bezpieczeństwa - ćwiczenia</t>
  </si>
  <si>
    <t>Załacznik nr 2 do Programu studiów - Plan studiów dla kierunku Bezpieczeństwo wewnętrzne (nabór 2026/2027)</t>
  </si>
  <si>
    <t>Bezpieczeństwo państwa - wykład</t>
  </si>
  <si>
    <t>Bezpieczeństwo państwa - ćwiczenia</t>
  </si>
  <si>
    <t>Systemy i instytucje bezpieczeństwa wewnętrznego - ćwiczenia</t>
  </si>
  <si>
    <t>Systemy i instytucje bezpieczeństwa wewnętrznego - wykład</t>
  </si>
  <si>
    <t>Prawo administracyjne - część ogólna - wykład</t>
  </si>
  <si>
    <t>Prawo administracyjne - część ogólna - warsztat</t>
  </si>
  <si>
    <t>Prawo cywilne. Część ogólna z umowami w administracji - warsztat</t>
  </si>
  <si>
    <t>Główne konflikty współczesnego świata - wykład</t>
  </si>
  <si>
    <t>Główne konflikty współczesnego świata - ćwiczenia</t>
  </si>
  <si>
    <t>Bezpieczeństwo społeczne - wykład</t>
  </si>
  <si>
    <t>B</t>
  </si>
  <si>
    <t>Podstawy bezpieczeństwa informacji i cyberbezpieczeństwa - laboratorium</t>
  </si>
  <si>
    <t>Wykładowca</t>
  </si>
  <si>
    <t>dr hab. Antoni Olak</t>
  </si>
  <si>
    <t>dr Alicja Zyguła</t>
  </si>
  <si>
    <t>dr hab. Tomasz Stępniewski</t>
  </si>
  <si>
    <t>dr Artur Kokoszkiewicz, prof. WSPA</t>
  </si>
  <si>
    <t>dr Maria Mazur, prof. WSPA</t>
  </si>
  <si>
    <t>dr Paweł Rogalski</t>
  </si>
  <si>
    <t>M3. Wprowadzenie do bezpieczeństwa wewnętrznego</t>
  </si>
  <si>
    <t>M6. Bezpieczeństwo wewnętrzne cz. 1</t>
  </si>
  <si>
    <t>Instytucje bezpieczeństwa granicznego - wykład</t>
  </si>
  <si>
    <t>Instytucje bezpieczeństwa granicznego - ćwiczenia</t>
  </si>
  <si>
    <t>Zagrożenia bezpieczeństwa w rejonie transgranicznym - wykład</t>
  </si>
  <si>
    <t>Zagrożenia bezpieczeństwa w rejonie transgranicznym - projekt</t>
  </si>
  <si>
    <t>dr hab. Piotr Witkowski</t>
  </si>
  <si>
    <t>mgr Piotr Skrzypczak</t>
  </si>
  <si>
    <t>Geografia polityczna - wykład</t>
  </si>
  <si>
    <t>Geografia polityczna - ćwiczenia</t>
  </si>
  <si>
    <t>mgr Renata Rojek</t>
  </si>
  <si>
    <t>mgr Aneta Tkaczyk</t>
  </si>
  <si>
    <t>Podstawy prawa i procedur celnych - wykład</t>
  </si>
  <si>
    <t>Zarządzanie kryzysowe - wykład</t>
  </si>
  <si>
    <t>Zarządzanie kryzysowe - ćwiczenia</t>
  </si>
  <si>
    <t>System zarządzania kryzysowego w Polsce i UE - wykład</t>
  </si>
  <si>
    <t>Bezpieczeństwo publiczne i obrona cywilna   - projekt</t>
  </si>
  <si>
    <t>Psychologia kryzysu i zachowań tłumu - ćwiczenia</t>
  </si>
  <si>
    <t>Ratownictwo i działania interwencyjne służb - wykład</t>
  </si>
  <si>
    <t>Ratownictwo i działania interwencyjne służb - ćwiczenia</t>
  </si>
  <si>
    <t>Infrastruktura krytyczna i jej ochrona - wykład</t>
  </si>
  <si>
    <t>Infrastruktura krytyczna i jej ochrona - ćwiczenia</t>
  </si>
  <si>
    <t>dr Monika Maj-Golianek</t>
  </si>
  <si>
    <t>Bezpieczeństwo informacyjne w sytuacjach kryzysowych - ćwiczenia</t>
  </si>
  <si>
    <t>mgr Anna Tarkowska</t>
  </si>
  <si>
    <t>mgr Anna Rozwadowska-Miziuła</t>
  </si>
  <si>
    <t>Negocjacje i rozwiązywanie konfliktów - ćwiczenia</t>
  </si>
  <si>
    <t>Wprowadzenie do ochrony osób, mienia, obiektów i obszarów - wykład</t>
  </si>
  <si>
    <t>Podstawy kryminologii i kryminalistyki - wykład</t>
  </si>
  <si>
    <t>Podstawy kryminologii i kryminalistyki - ćwiczenia</t>
  </si>
  <si>
    <t>Pomoc humanitarna - wykład</t>
  </si>
  <si>
    <t>Pomoc humanitarna - projekt</t>
  </si>
  <si>
    <t>Zwalczanie przestępczości - wykład</t>
  </si>
  <si>
    <t>Zwalczanie przestępczości - ćwiczenia</t>
  </si>
  <si>
    <t>Etyka zawodowa funkcjonariusza publicznego - ćwiczenia</t>
  </si>
  <si>
    <t>Pierwsza pomoc przedmedyczna - warsztat</t>
  </si>
  <si>
    <t>mgr Magdalena Wac</t>
  </si>
  <si>
    <t>Uwarunkowania bezpieczeństwa społeczności lokalnych - projekt</t>
  </si>
  <si>
    <t>Metody wczesnego wykrywania zagrożeń - ćwiczenia</t>
  </si>
  <si>
    <t>Komunikacja kryzysowa - ćwiczenia</t>
  </si>
  <si>
    <t xml:space="preserve">Moduł wprowadza studenta w problematykę bezpieczeństwa wewnętrznego państwa, łącząc ujęcie teoretyczne z analizą praktycznych rozwiązań instytucjonalnych. Obejmuje podstawowe koncepcje i teorie bezpieczeństwa, zagadnienia bezpieczeństwa państwa oraz funkcjonowanie systemów i instytucji odpowiedzialnych za bezpieczeństwo wewnętrzne. Dzięki realizacji modułu student zdobywa wiedzę pozwalającą rozumieć współczesne zagrożenia, mechanizmy ich identyfikacji oraz sposoby reagowania na nie na poziomie państwowym. </t>
  </si>
  <si>
    <t>Moduł ma charakter wprowadzający i stanowi podstawę teoretyczno-prawną kształcenia na kierunku bezpieczeństwo wewnętrzne. Obejmuje kluczowe pojęcia prawa, nauki o państwie i polityce oraz podstawy ustrojów współczesnych. Wprowadza także w rolę administracji publicznej i główne regulacje prawne warunkujące funkcjonowanie systemu bezpieczeństwa wewnętrznego. Po realizacji modułu student rozumie zależności między państwem, prawem i administracją a bezpieczeństwem oraz potrafi interpretować podstawowe przepisy i kompetencje organów odpowiedzialnych za bezpieczeństwo.</t>
  </si>
  <si>
    <t>Moduł kształtuje podstawowe kompetencje prawne niezbędne w pracy w administracji publicznej oraz w strukturach odpowiedzialnych za bezpieczeństwo wewnętrzne. Obejmuje zagadnienia prawa administracyjnego i cywilnego, ze szczególnym uwzględnieniem praktycznego stosowania przepisów, procedur administracyjnych oraz umów wykorzystywanych w działalności administracji. Uzupełnieniem modułu jest problematyka praw i wolności człowieka jako fundamentu działania państwa prawa. Po ukończeniu modułu student potrafi interpretować podstawowe przepisy prawa, stosować je w praktyce oraz rozumie znaczenie ochrony praw jednostki w działaniach organów publicznych.</t>
  </si>
  <si>
    <t>Prawo konfliktów zbrojnych i prawo humanitarne – wykład</t>
  </si>
  <si>
    <t>Moduł obejmuje podstawy prawa międzynarodowego istotne dla bezpieczeństwa państwa i ochrony praw jednostki. Zawiera zagadnienia prawa międzynarodowego publicznego, prawa humanitarnego oraz międzynarodowej ochrony praw człowieka, z naciskiem na praktyczne zastosowanie norm w działaniach instytucji publicznych. Po ukończeniu modułu student potrafi interpretować kluczowe regulacje i oceniać ich znaczenie dla bezpieczeństwa i ochrony praw człowieka.</t>
  </si>
  <si>
    <t>Moduł wprowadza studenta w podstawowe zagadnienia kryminologii i kryminalistyki, ze szczególnym uwzględnieniem zjawiska przestępczości, jej uwarunkowań oraz metod wykrywania i zapobiegania przestępstwom. Obejmuje analizę przyczyn i form przestępczości oraz podstawowe techniki i metody stosowane w pracy organów ścigania. Po ukończeniu modułu student rozumie mechanizmy powstawania przestępczości oraz potrafi wykorzystywać elementarną wiedzę kryminologiczną i kryminalistyczną w analizie zagrożeń dla bezpieczeństwa wewnętrznego.</t>
  </si>
  <si>
    <t>Moduł wprowadza studenta w praktyczne zagadnienia reagowania kryzysowego i ochrony ludności. Obejmuje funkcjonowanie służb ratowniczych i interwencyjnych, zasady komunikacji kryzysowej, ochronę infrastruktury krytycznej oraz bezpieczeństwo informacyjne w sytuacjach kryzysowych. Szczególny nacisk położono na ćwiczenia praktyczne z zakresu ewakuacji i zabezpieczenia ludności oraz współdziałania podmiotów odpowiedzialnych za zarządzanie kryzysowe. Po ukończeniu modułu student potrafi analizować zagrożenia, uczestniczyć w działaniach ratowniczych i interwencyjnych oraz stosować podstawowe procedury ochrony ludności i infrastruktury.</t>
  </si>
  <si>
    <t>Treści modułu są skoncentrowane na problematyce bezpieczeństwa transgranicznego, obejmuje zagadnienia związane z ochroną zewnętrznych granic Unii Europejskiej, polityką migracyjną i azylową, funkcjonowaniem instytucji granicznych oraz identyfikacją zagrożeń w rejonach przygranicznych. Uwzględnia także podstawy prawa i procedur celnych, kwestie nabywania obywatelstwa oraz zadania polityki społecznej w obszarze migracji i uchodźstwa. Celem tej części specjalności jest przygotowanie studenta do analizy i praktycznego rozumienia procesów migracyjnych oraz mechanizmów zapewniania bezpieczeństwa na obszarach transgranicznych.</t>
  </si>
  <si>
    <t>Moduł koncentruje się na krajowym wymiarze bezpieczeństwa transgranicznego, ze szczególnym uwzględnieniem polityki migracyjnej i azylowej Rzeczypospolitej Polskiej oraz zarządzania granicą państwa. Obejmuje zagadnienia funkcjonowania instytucji bezpieczeństwa granicznego, statusu prawnego cudzoziemców w RP oraz uwarunkowań geopolitycznych i społecznych procesów migracyjnych. Istotnym elementem modułu są ćwiczenia rozwijające praktyczne umiejętności analizy przestrzennej, instytucjonalnej i prawnej problemów migracyjnych i granicznych. Po ukończeniu modułu student rozumie mechanizmy zarządzania granicą państwa oraz potrafi analizować procesy migracyjne i ich wpływ na bezpieczeństwo wewnętrzne.</t>
  </si>
  <si>
    <t>Moduł obejmuje zagadnienia związane ze zwalczaniem przestępczości oraz organizacją i realizacją pomocy humanitarnej w sytuacjach kryzysowych i nadzwyczajnych. W ramach modułu omawiane są podstawowe formy i metody przeciwdziałania przestępczości, a także rola instytucji krajowych i międzynarodowych w zakresie pomocy humanitarnej. Zajęcia ćwiczeniowe i projektowe ukierunkowane są na praktyczne zastosowanie wiedzy, analizę przypadków oraz planowanie działań pomocowych. Po ukończeniu modułu student potrafi identyfikować zagrożenia przestępczością oraz uczestniczyć w działaniach związanych z zapobieganiem przestępczości i realizacją pomocy humanitarnej.</t>
  </si>
  <si>
    <t>M9. Kompetencje osobowościowe i społeczne cz. 3</t>
  </si>
  <si>
    <t>M10. Bezpieczeństwo wewnętrzne cz. 2</t>
  </si>
  <si>
    <t>M12. Wprowadzenie do badań społecznych cz. 1</t>
  </si>
  <si>
    <t>M13. S1. Zarządzanie kryzysowe i ochrona ludności cz. 1</t>
  </si>
  <si>
    <t>M13. S2. Bezpieczeństwo transgraniczne
cz. 1</t>
  </si>
  <si>
    <t>M14. Kompetencje osobowościowe i społeczne cz.4</t>
  </si>
  <si>
    <t>M15. Bezpieczeństwo wewnętrzne cz. 3</t>
  </si>
  <si>
    <t>M16. Kompetencje prawne cz. 3</t>
  </si>
  <si>
    <t>M17. Wprowadzenie do badań społecznych cz. 2</t>
  </si>
  <si>
    <t>M18. S1. Zarządzanie kryzysowe i ochrona ludności cz. 2</t>
  </si>
  <si>
    <t>M18. S2. Bezpieczeństwo transgraniczne cz.2</t>
  </si>
  <si>
    <t>M20. Bezpieczeństwo wewnętrzne cz. 4</t>
  </si>
  <si>
    <t>M21. Przygotowanie pracy dyplomowej i praktyka zawodowa cz. 2</t>
  </si>
  <si>
    <t>M22. Bezpieczeństwo wewnętrzne cz.5</t>
  </si>
  <si>
    <t xml:space="preserve">Po zakończonym module student ma napisaną pracę dyplomową i jest przygotowany do jej obrony. </t>
  </si>
  <si>
    <t>Moduł rozwija praktyczne kompetencje niezbędne w pracy w obszarze bezpieczeństwa wewnętrznego: etykę zawodową, podstawy pierwszej pomocy przedmedycznej oraz umiejętności negocjacji i rozwiązywania konfliktów. Zajęcia ćwiczeniowe i warsztatowe przygotowują do odpowiedzialnego działania w sytuacjach zagrożenia oraz skutecznej komunikacji w sytuacjach konfliktowych.</t>
  </si>
  <si>
    <t>dr Norbert Obara</t>
  </si>
  <si>
    <t>Prof. Mariya Fleychuk</t>
  </si>
  <si>
    <t>dr Małgorzta Jedynak</t>
  </si>
  <si>
    <t>dr Jarosław Kit</t>
  </si>
  <si>
    <t>Wstęp do nauki o państwie i polityce - ćwiczenia</t>
  </si>
  <si>
    <t>Koncepcja praw i wolności człowieka - wykład</t>
  </si>
  <si>
    <t>Międzynarodowe stosunki polityczne - wykład</t>
  </si>
  <si>
    <t>Po module student potrafi analizować stosunki polityczne na poziomie międzynaroodwym.</t>
  </si>
  <si>
    <t>Podstawy prawa karnego i wykroczeń - ćwiczenia</t>
  </si>
  <si>
    <t>Podstawy prawa karnego i wykroczeń - wykład</t>
  </si>
  <si>
    <t>nauki o bezpieczeństwie</t>
  </si>
  <si>
    <t>M7. Kompetencje administracyjno-prawne cz. 1</t>
  </si>
  <si>
    <t>M11. Kompetencje administracyjno-prawne cz. 2</t>
  </si>
  <si>
    <t>Prawne podstawy bezpieczeństwa wewnętrznego - wykład</t>
  </si>
  <si>
    <t>Administracja publiczna w systemie bezpieczeństwa wewnętrznego - ćwiczenia</t>
  </si>
  <si>
    <t>Bezpieczeństwo międzynarodowe - wykład</t>
  </si>
  <si>
    <t>Bezpieczeństwo międzynarodowe - ćwiczenia</t>
  </si>
  <si>
    <t>Prawo cywilne. Część ogólna z umowami w administracji - wykład</t>
  </si>
  <si>
    <t>M8. Międzynarodowe stosunki polityczne</t>
  </si>
  <si>
    <t xml:space="preserve"> Moduł pogłębia wiedzę i umiejętności z zakresu zarządzania kryzysowego oraz ochrony ludności w warunkach zagrożeń i sytuacji nadzwyczajnych. Obejmuje zasady planowania i realizacji działań kryzysowych, funkcjonowanie systemu bezpieczeństwa publicznego i obrony cywilnej, a także metody wczesnego wykrywania zagrożeń. Istotnym elementem modułu są ćwiczenia i projekty rozwijające kompetencje analityczne oraz umiejętność uwzględniania czynników psychologicznych i zachowań tłumu w sytuacjach kryzysowych. Po ukończeniu modułu student potrafi współuczestniczyć w planowaniu i koordynacji działań kryzysowych oraz oceniać zagrożenia z uwzględnieniem aspektów społecznych i psychologicznych.</t>
  </si>
  <si>
    <t>Moduł poświęcony jest podstawowym zagadnieniom prawa karnego oraz prawa wykroczeń istotnym z punktu widzenia bezpieczeństwa wewnętrznego. Obejmuje zasady odpowiedzialności karnej i wykroczeniowej, strukturę czynów zabronionych oraz podstawowe instytucje prawa karnego materialnego. Zajęcia ćwiczeniowe ukierunkowane są na praktyczne stosowanie przepisów, analizę stanów faktycznych oraz kwalifikację prawną czynów. Po ukończeniu modułu student rozumie podstawowe mechanizmy odpowiedzialności karnej i wykroczeniowej oraz potrafi stosować elementarne przepisy prawa karnego w praktyce.</t>
  </si>
  <si>
    <t>Seminarium i przygotowanie pracy dyplomowej - seminarium</t>
  </si>
  <si>
    <t>dr Marta Komorska, prof. WSPA</t>
  </si>
  <si>
    <t>Moduł rozwija umiejętności praktyczne studenta, kształtuje także postawy prospołeczne i odpowiedzialne wobec bezpieczeństwa jednostki i społeczeństwa. Student jest też przygotowany do napisania pracy dyplomowej.</t>
  </si>
  <si>
    <t>M19. Przygotowanie pracy dyplomowej i praktyka zawodowa cz. 2</t>
  </si>
  <si>
    <t>Kierunkowy/praktyczny</t>
  </si>
  <si>
    <t>dr Andrzej Borowski, prof. WSPA</t>
  </si>
  <si>
    <t>Moduł poświęcony jest analizie współczesnych konfliktów i zagrożeń w wymiarze międzynarodowym oraz ich konsekwencji dla bezpieczeństwa państw i systemu bezpieczeństwa wewnętrznego. Obejmuje zagadnienia bezpieczeństwa międzynarodowego oraz funkcjonowania systemu zarządzania kryzysowego w Polsce i Unii Europejskiej. Szczególny nacisk położono na praktyczne aspekty reagowania kryzysowego, współpracę międzynarodową oraz projektowe formy kształcenia. Po ukończeniu modułu student potrafi analizować konflikty i zagrożenia, oceniać ich wpływ na bezpieczeństwo państwa oraz uczestniczyć w planowaniu i realizacji działań w ramach systemu zarządzania kryzysowego.</t>
  </si>
  <si>
    <t>Moduł obejmuje społeczne i lokalne aspekty bezpieczeństwa wewnętrznego oraz podstawy ochrony osób, mienia i informacji. Łączy wiedzę o bezpieczeństwie społecznym i uwarunkowaniach bezpieczeństwa społeczności lokalnych z praktycznymi rozwiązaniami w zakresie ochrony fizycznej oraz cyberbezpieczeństwa. Po realizacji modułu student potrafi analizować podstawowe zagrożenia społeczne i lokalne oraz stosować elementarne zasady ochrony i bezpieczeństwa informacji.</t>
  </si>
  <si>
    <t>mgr Arkadiusz Gwarda</t>
  </si>
  <si>
    <t>Język obcy cz. 1. - laboratorium</t>
  </si>
  <si>
    <t>Język obcy cz. 2. - laboratorium</t>
  </si>
  <si>
    <t>Język obcy cz. 3 - laboratorium</t>
  </si>
  <si>
    <t>Język obcy cz. 4 - laboratorium</t>
  </si>
  <si>
    <t>System zarządzania kryzysowego w Polsce i UE - ćwiczenia</t>
  </si>
  <si>
    <t>mgr Wojciech Josicz</t>
  </si>
  <si>
    <t>mgr Maria Sieńko / mgr Monika Sadlej</t>
  </si>
  <si>
    <t>Bezpieczeństwo publiczne i obrona cywilna - wykład</t>
  </si>
  <si>
    <t>Ewakuacja i zabezpieczenie ludności - ćwiczenia</t>
  </si>
  <si>
    <t>dr Andrzej Tomasiak</t>
  </si>
  <si>
    <t>płk mgr inż. Jerzy Flis</t>
  </si>
  <si>
    <t>mgr Aleksander Podkuiko</t>
  </si>
  <si>
    <t>dr Marcin Piątek</t>
  </si>
  <si>
    <t xml:space="preserve">dr hab. Antoni Olak / dr hab. Piotr Witkowski </t>
  </si>
  <si>
    <t>płk mgr inż. Jerzy Flis / płk mgr inż. Grzegorz Sosiński</t>
  </si>
  <si>
    <t>dr Andrzej Cichy</t>
  </si>
  <si>
    <t>płk mgr inż. Wojciech Wołoch</t>
  </si>
  <si>
    <t>dr Norbert Obara / dr Jarosław Kit</t>
  </si>
  <si>
    <t>mgr Jarosław Kowalski</t>
  </si>
  <si>
    <t>dr Katarzyna Dziubińska-Wójcik</t>
  </si>
  <si>
    <t>Zadania polityki społecznej w obszarze migracji i uchodźstwa - ćwiczenia</t>
  </si>
  <si>
    <t>Przedmiot</t>
  </si>
  <si>
    <t>SUMA ECTS ogółem w programie studiów</t>
  </si>
  <si>
    <t>Zajęcia z wykorzystaniem metod i technik kształcenia na odległość realizowane na studiach niestacjonarnych</t>
  </si>
  <si>
    <t>Specjalność 1. (Przedmioty: Zarządzanie kryzysowe - wykład, Bezpieczeństwo publiczne i obrona cywilna - wykład, Ratownictwo i działania interwencyjne służb - wykład, Infrastruktura krytyczna i jej ochrona - wykład)</t>
  </si>
  <si>
    <t>LUB</t>
  </si>
  <si>
    <t>Specjalność 2. (Przedmioty: Polityka migracyjna i azylowa RP - wykład, Zarządzanie granicą państwa - wykład, Instytucje bezpieczeństwa granicznego - wykład, Geografia polityczna - wykład, Mobilność, migracje - zmiana społeczna - wykład, Polityka migracyjna i azylowa UE - wykład, Instytucje i organy ochrony zewnętrznej granicy UE - wykład, Podstawy prawa i procedur celnych - wykład, Zagrożenia bezpieczeństwa w rejonie transgranicznym - wykład)</t>
  </si>
  <si>
    <t>SUMA ECTS z wykorzystaniem metod i technik kształcenia na odległość w przyp. wyboru specjalności nr 1</t>
  </si>
  <si>
    <t>SUMA ECTS z wykorzystaniem metod i technik kształcenia na odległość w przyp. wyboru specjalności nr 2</t>
  </si>
  <si>
    <t>% ECTS z wykorzystaniem metod i technik kształcenia na odległość - w przyp. wyboru specjalności nr 1</t>
  </si>
  <si>
    <t>% ECTS z wykorzystaniem metod i technik kształcenia na odległość - w przyp. wyboru specjalności nr 2</t>
  </si>
  <si>
    <t>Specjalność 1. (Przedmioty: Ratownictwo i działania interwencyjne służb - wykład, Infrastruktura krytyczna i jej ochrona - wykład)</t>
  </si>
  <si>
    <t>Specjalność 2. (Przedmioty: Polityka migracyjna i azylowa UE - wykład, Instytucje i organy ochrony zewnętrznej granicy UE - wykład, Podstawy prawa i procedur celnych - wykład, Zagrożenia bezpieczeństwa w rejonie transgranicznym - wykład)</t>
  </si>
  <si>
    <t>płk mgr inż. Grzegorz Sosiński</t>
  </si>
  <si>
    <t>dr hab. Antoni Olak / dr hab. Piotr Witkowski</t>
  </si>
  <si>
    <t>adw. mgr Andrzej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</si>
</sst>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238"/>
      <scheme val="minor"/>
    </font>
    <font>
      <sz val="11"/>
      <color indexed="8"/>
      <name val="Calibri"/>
      <family val="2"/>
      <charset val="238"/>
    </font>
    <font>
      <b/>
      <sz val="18"/>
      <color indexed="56"/>
      <name val="Cambria"/>
      <family val="2"/>
      <charset val="238"/>
    </font>
    <font>
      <b/>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sz val="11"/>
      <color indexed="10"/>
      <name val="Calibri"/>
      <family val="2"/>
      <charset val="238"/>
    </font>
    <font>
      <sz val="9"/>
      <name val="Century Gothic"/>
      <family val="2"/>
      <charset val="238"/>
    </font>
    <font>
      <sz val="8"/>
      <name val="Century Gothic"/>
      <family val="2"/>
      <charset val="238"/>
    </font>
    <font>
      <b/>
      <sz val="10"/>
      <name val="Century Gothic"/>
      <family val="2"/>
      <charset val="238"/>
    </font>
    <font>
      <b/>
      <sz val="12"/>
      <color indexed="10"/>
      <name val="Century Gothic"/>
      <family val="2"/>
      <charset val="238"/>
    </font>
    <font>
      <b/>
      <sz val="14"/>
      <name val="Century Gothic"/>
      <family val="2"/>
      <charset val="238"/>
    </font>
    <font>
      <sz val="10"/>
      <name val="Century Gothic"/>
      <family val="2"/>
      <charset val="238"/>
    </font>
    <font>
      <sz val="10"/>
      <color theme="1"/>
      <name val="Century Gothic"/>
      <family val="2"/>
      <charset val="238"/>
    </font>
    <font>
      <sz val="10"/>
      <color indexed="10"/>
      <name val="Century Gothic"/>
      <family val="2"/>
      <charset val="238"/>
    </font>
    <font>
      <b/>
      <sz val="10"/>
      <color theme="1"/>
      <name val="Century Gothic"/>
      <family val="2"/>
      <charset val="238"/>
    </font>
    <font>
      <b/>
      <sz val="10"/>
      <color indexed="10"/>
      <name val="Century Gothic"/>
      <family val="2"/>
      <charset val="238"/>
    </font>
    <font>
      <sz val="11"/>
      <color theme="1"/>
      <name val="Calibri"/>
      <family val="2"/>
      <charset val="238"/>
      <scheme val="minor"/>
    </font>
    <font>
      <b/>
      <sz val="11"/>
      <color theme="1"/>
      <name val="Calibri"/>
      <family val="2"/>
      <charset val="238"/>
      <scheme val="minor"/>
    </font>
    <font>
      <sz val="10"/>
      <name val="Calibri"/>
      <family val="2"/>
      <charset val="238"/>
    </font>
    <font>
      <sz val="10"/>
      <color theme="1"/>
      <name val="Calibri"/>
      <family val="2"/>
      <charset val="238"/>
    </font>
    <font>
      <b/>
      <sz val="10"/>
      <name val="Calibri"/>
      <family val="2"/>
      <charset val="23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46"/>
        <bgColor indexed="64"/>
      </patternFill>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5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CC99FF"/>
        <bgColor indexed="64"/>
      </patternFill>
    </fill>
    <fill>
      <patternFill patternType="solid">
        <fgColor theme="8" tint="0.59999389629810485"/>
        <bgColor indexed="64"/>
      </patternFill>
    </fill>
    <fill>
      <patternFill patternType="solid">
        <fgColor theme="8" tint="0.79998168889431442"/>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7" applyNumberFormat="0" applyFill="0" applyAlignment="0" applyProtection="0"/>
    <xf numFmtId="0" fontId="15" fillId="22" borderId="0" applyNumberFormat="0" applyBorder="0" applyAlignment="0" applyProtection="0"/>
    <xf numFmtId="0" fontId="1" fillId="23" borderId="8" applyNumberFormat="0" applyFont="0" applyAlignment="0" applyProtection="0"/>
    <xf numFmtId="0" fontId="16" fillId="20" borderId="3" applyNumberFormat="0" applyAlignment="0" applyProtection="0"/>
    <xf numFmtId="0" fontId="2" fillId="0" borderId="0" applyNumberFormat="0" applyFill="0" applyBorder="0" applyAlignment="0" applyProtection="0"/>
    <xf numFmtId="0" fontId="3" fillId="0" borderId="9" applyNumberFormat="0" applyFill="0" applyAlignment="0" applyProtection="0"/>
    <xf numFmtId="0" fontId="17" fillId="0" borderId="0" applyNumberFormat="0" applyFill="0" applyBorder="0" applyAlignment="0" applyProtection="0"/>
    <xf numFmtId="9" fontId="28" fillId="0" borderId="0" applyFont="0" applyFill="0" applyBorder="0" applyAlignment="0" applyProtection="0"/>
  </cellStyleXfs>
  <cellXfs count="320">
    <xf numFmtId="0" fontId="0" fillId="0" borderId="0" xfId="0"/>
    <xf numFmtId="0" fontId="18" fillId="0" borderId="0" xfId="0" applyFont="1" applyAlignment="1">
      <alignment horizontal="center" vertical="center" wrapText="1"/>
    </xf>
    <xf numFmtId="0" fontId="19" fillId="0" borderId="0" xfId="0" applyFont="1"/>
    <xf numFmtId="0" fontId="18" fillId="29" borderId="0" xfId="0" applyFont="1" applyFill="1" applyAlignment="1">
      <alignment horizontal="center" vertical="center" wrapText="1"/>
    </xf>
    <xf numFmtId="0" fontId="21" fillId="29" borderId="0" xfId="0" applyFont="1" applyFill="1" applyAlignment="1">
      <alignment horizontal="center" vertical="center" wrapText="1"/>
    </xf>
    <xf numFmtId="0" fontId="18" fillId="30" borderId="0" xfId="0" applyFont="1" applyFill="1" applyAlignment="1">
      <alignment horizontal="center" vertical="center" wrapText="1"/>
    </xf>
    <xf numFmtId="0" fontId="23" fillId="0" borderId="0" xfId="0" applyFont="1" applyAlignment="1">
      <alignment horizontal="center" vertical="center" wrapText="1"/>
    </xf>
    <xf numFmtId="0" fontId="23" fillId="0" borderId="0" xfId="0" applyFont="1" applyFill="1" applyBorder="1" applyAlignment="1">
      <alignment vertical="center" wrapText="1"/>
    </xf>
    <xf numFmtId="0" fontId="24" fillId="0" borderId="40"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66"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0" fillId="28" borderId="30" xfId="0" applyFont="1" applyFill="1" applyBorder="1" applyAlignment="1">
      <alignment horizontal="center" vertical="center" wrapText="1"/>
    </xf>
    <xf numFmtId="0" fontId="20" fillId="28" borderId="31" xfId="0" applyFont="1" applyFill="1" applyBorder="1" applyAlignment="1">
      <alignment horizontal="center" vertical="center" wrapText="1"/>
    </xf>
    <xf numFmtId="0" fontId="20" fillId="28" borderId="27"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42" xfId="0" applyFont="1" applyBorder="1" applyAlignment="1">
      <alignment horizontal="center" vertical="center" wrapText="1"/>
    </xf>
    <xf numFmtId="0" fontId="23" fillId="0" borderId="42" xfId="0" applyFont="1" applyBorder="1" applyAlignment="1">
      <alignment horizontal="left" vertical="center" wrapText="1"/>
    </xf>
    <xf numFmtId="0" fontId="23" fillId="0" borderId="0" xfId="0" applyFont="1" applyBorder="1" applyAlignment="1">
      <alignment horizontal="center" vertical="center" wrapText="1"/>
    </xf>
    <xf numFmtId="0" fontId="23" fillId="27" borderId="0" xfId="0" applyFont="1" applyFill="1" applyAlignment="1">
      <alignment horizontal="center" vertical="center" wrapText="1"/>
    </xf>
    <xf numFmtId="0" fontId="23" fillId="0" borderId="32" xfId="0" applyFont="1" applyBorder="1" applyAlignment="1">
      <alignment horizontal="center" vertical="center" wrapText="1"/>
    </xf>
    <xf numFmtId="0" fontId="20" fillId="25" borderId="29" xfId="0" applyFont="1" applyFill="1" applyBorder="1" applyAlignment="1">
      <alignment horizontal="center" vertical="center" wrapText="1"/>
    </xf>
    <xf numFmtId="0" fontId="20" fillId="25" borderId="33" xfId="0" applyFont="1" applyFill="1" applyBorder="1" applyAlignment="1">
      <alignment horizontal="center" vertical="center" wrapText="1"/>
    </xf>
    <xf numFmtId="0" fontId="20" fillId="25" borderId="34" xfId="0" applyFont="1" applyFill="1" applyBorder="1" applyAlignment="1">
      <alignment horizontal="center" vertical="center" wrapText="1"/>
    </xf>
    <xf numFmtId="0" fontId="20" fillId="33" borderId="35" xfId="0" applyFont="1" applyFill="1" applyBorder="1" applyAlignment="1">
      <alignment horizontal="center" vertical="center" wrapText="1"/>
    </xf>
    <xf numFmtId="0" fontId="20" fillId="25" borderId="44" xfId="0" applyFont="1" applyFill="1" applyBorder="1" applyAlignment="1">
      <alignment horizontal="center" vertical="center" wrapText="1"/>
    </xf>
    <xf numFmtId="0" fontId="20" fillId="33" borderId="32" xfId="0" applyFont="1" applyFill="1" applyBorder="1" applyAlignment="1">
      <alignment horizontal="center" vertical="center" wrapText="1"/>
    </xf>
    <xf numFmtId="0" fontId="20" fillId="25" borderId="23" xfId="0" applyFont="1" applyFill="1" applyBorder="1" applyAlignment="1">
      <alignment horizontal="center" vertical="center" wrapText="1"/>
    </xf>
    <xf numFmtId="0" fontId="20" fillId="25" borderId="36" xfId="0" applyFont="1" applyFill="1" applyBorder="1" applyAlignment="1">
      <alignment horizontal="center" vertical="center" wrapText="1"/>
    </xf>
    <xf numFmtId="0" fontId="20" fillId="25" borderId="11"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0" fillId="25" borderId="12" xfId="0" applyFont="1" applyFill="1" applyBorder="1" applyAlignment="1">
      <alignment horizontal="center" vertical="center" wrapText="1"/>
    </xf>
    <xf numFmtId="0" fontId="23" fillId="0" borderId="6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25" xfId="0" applyFont="1" applyBorder="1" applyAlignment="1">
      <alignment horizontal="center" vertical="center" wrapText="1"/>
    </xf>
    <xf numFmtId="0" fontId="20" fillId="25" borderId="61" xfId="0" applyFont="1" applyFill="1" applyBorder="1" applyAlignment="1">
      <alignment horizontal="center" vertical="center" wrapText="1"/>
    </xf>
    <xf numFmtId="0" fontId="20" fillId="25" borderId="19"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0" fillId="25" borderId="24" xfId="0" applyFont="1" applyFill="1" applyBorder="1" applyAlignment="1">
      <alignment horizontal="center" vertical="center" wrapText="1"/>
    </xf>
    <xf numFmtId="0" fontId="23" fillId="0" borderId="66" xfId="0" applyFont="1" applyBorder="1" applyAlignment="1">
      <alignment horizontal="center" vertical="center" wrapText="1"/>
    </xf>
    <xf numFmtId="0" fontId="23" fillId="0" borderId="26" xfId="0" applyFont="1" applyBorder="1" applyAlignment="1">
      <alignment horizontal="center" vertical="center" wrapText="1"/>
    </xf>
    <xf numFmtId="0" fontId="20" fillId="25" borderId="52" xfId="0" applyFont="1" applyFill="1" applyBorder="1" applyAlignment="1">
      <alignment horizontal="center" vertical="center" wrapText="1"/>
    </xf>
    <xf numFmtId="0" fontId="20" fillId="25" borderId="17" xfId="0" applyFont="1" applyFill="1" applyBorder="1" applyAlignment="1">
      <alignment horizontal="center" vertical="center" wrapText="1"/>
    </xf>
    <xf numFmtId="0" fontId="20" fillId="25" borderId="16"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0" fillId="25" borderId="22" xfId="0" applyFont="1" applyFill="1" applyBorder="1" applyAlignment="1">
      <alignment horizontal="center" vertical="center" wrapText="1"/>
    </xf>
    <xf numFmtId="0" fontId="23" fillId="0" borderId="73"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51" xfId="0" applyFont="1" applyBorder="1" applyAlignment="1">
      <alignment horizontal="center" vertical="center" wrapText="1"/>
    </xf>
    <xf numFmtId="0" fontId="20" fillId="25" borderId="64" xfId="0" applyFont="1" applyFill="1" applyBorder="1" applyAlignment="1">
      <alignment horizontal="center" vertical="center" wrapText="1"/>
    </xf>
    <xf numFmtId="0" fontId="20" fillId="25" borderId="50" xfId="0" applyFont="1" applyFill="1" applyBorder="1" applyAlignment="1">
      <alignment horizontal="center" vertical="center" wrapText="1"/>
    </xf>
    <xf numFmtId="0" fontId="20" fillId="25" borderId="20" xfId="0" applyFont="1" applyFill="1" applyBorder="1" applyAlignment="1">
      <alignment horizontal="center" vertical="center" wrapText="1"/>
    </xf>
    <xf numFmtId="0" fontId="20" fillId="25" borderId="21" xfId="0" applyFont="1" applyFill="1" applyBorder="1" applyAlignment="1">
      <alignment horizontal="center" vertical="center" wrapText="1"/>
    </xf>
    <xf numFmtId="0" fontId="20" fillId="25" borderId="74" xfId="0" applyFont="1" applyFill="1" applyBorder="1" applyAlignment="1">
      <alignment horizontal="center" vertical="center" wrapText="1"/>
    </xf>
    <xf numFmtId="0" fontId="20" fillId="25" borderId="13"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0" fillId="25" borderId="18" xfId="0" applyFont="1" applyFill="1" applyBorder="1" applyAlignment="1">
      <alignment horizontal="center" vertical="center" wrapText="1"/>
    </xf>
    <xf numFmtId="0" fontId="23" fillId="26" borderId="38" xfId="0" applyFont="1" applyFill="1" applyBorder="1" applyAlignment="1">
      <alignment horizontal="center" vertical="center" wrapText="1"/>
    </xf>
    <xf numFmtId="0" fontId="20" fillId="25" borderId="65" xfId="0" applyFont="1" applyFill="1" applyBorder="1" applyAlignment="1">
      <alignment horizontal="center" vertical="center" wrapText="1"/>
    </xf>
    <xf numFmtId="0" fontId="20" fillId="25" borderId="60" xfId="0" applyFont="1" applyFill="1" applyBorder="1" applyAlignment="1">
      <alignment horizontal="center" vertical="center" wrapText="1"/>
    </xf>
    <xf numFmtId="0" fontId="23" fillId="26" borderId="42"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20" fillId="25" borderId="55" xfId="0" applyFont="1" applyFill="1" applyBorder="1" applyAlignment="1">
      <alignment horizontal="center" vertical="center" wrapText="1"/>
    </xf>
    <xf numFmtId="0" fontId="23" fillId="0" borderId="68"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28" xfId="0" applyFont="1" applyBorder="1" applyAlignment="1">
      <alignment horizontal="center" vertical="center" wrapText="1"/>
    </xf>
    <xf numFmtId="0" fontId="20" fillId="25" borderId="14" xfId="0" applyFont="1" applyFill="1" applyBorder="1" applyAlignment="1">
      <alignment horizontal="center" vertical="center" wrapText="1"/>
    </xf>
    <xf numFmtId="0" fontId="23" fillId="32" borderId="42"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25" borderId="76" xfId="0" applyFont="1" applyFill="1" applyBorder="1" applyAlignment="1">
      <alignment horizontal="center" vertical="center" wrapText="1"/>
    </xf>
    <xf numFmtId="0" fontId="20" fillId="25" borderId="54"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0" fillId="25" borderId="75" xfId="0" applyFont="1" applyFill="1" applyBorder="1" applyAlignment="1">
      <alignment horizontal="center" vertical="center" wrapText="1"/>
    </xf>
    <xf numFmtId="0" fontId="20" fillId="25" borderId="63"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5" fillId="0" borderId="46" xfId="0" applyFont="1" applyBorder="1" applyAlignment="1">
      <alignment horizontal="center" vertical="center" wrapText="1"/>
    </xf>
    <xf numFmtId="0" fontId="23" fillId="32" borderId="44" xfId="0" applyFont="1" applyFill="1" applyBorder="1" applyAlignment="1">
      <alignment horizontal="center" vertical="center" wrapText="1"/>
    </xf>
    <xf numFmtId="0" fontId="23" fillId="0" borderId="73" xfId="0" applyFont="1" applyFill="1" applyBorder="1" applyAlignment="1">
      <alignment horizontal="center" vertical="center" wrapText="1"/>
    </xf>
    <xf numFmtId="0" fontId="20" fillId="33" borderId="21" xfId="0" applyFont="1" applyFill="1" applyBorder="1" applyAlignment="1">
      <alignment horizontal="center" vertical="center" wrapText="1"/>
    </xf>
    <xf numFmtId="0" fontId="20" fillId="33" borderId="55" xfId="0" applyFont="1" applyFill="1" applyBorder="1" applyAlignment="1">
      <alignment horizontal="center" vertical="center" wrapText="1"/>
    </xf>
    <xf numFmtId="0" fontId="20" fillId="33" borderId="22" xfId="0" applyFont="1" applyFill="1" applyBorder="1" applyAlignment="1">
      <alignment horizontal="center" vertical="center" wrapText="1"/>
    </xf>
    <xf numFmtId="0" fontId="24" fillId="0" borderId="73" xfId="0" applyFont="1" applyBorder="1" applyAlignment="1">
      <alignment horizontal="center" vertical="center" wrapText="1"/>
    </xf>
    <xf numFmtId="0" fontId="23" fillId="32" borderId="38"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6" fillId="33" borderId="13" xfId="0" applyFont="1" applyFill="1" applyBorder="1" applyAlignment="1">
      <alignment horizontal="center" vertical="center" wrapText="1"/>
    </xf>
    <xf numFmtId="0" fontId="20" fillId="33" borderId="52"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6" fillId="33" borderId="22" xfId="0" applyFont="1" applyFill="1" applyBorder="1" applyAlignment="1">
      <alignment horizontal="center" vertical="center" wrapText="1"/>
    </xf>
    <xf numFmtId="0" fontId="20" fillId="33" borderId="64" xfId="0" applyFont="1" applyFill="1" applyBorder="1" applyAlignment="1">
      <alignment horizontal="center" vertical="center" wrapText="1"/>
    </xf>
    <xf numFmtId="0" fontId="20" fillId="33" borderId="61"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50" xfId="0" applyFont="1" applyFill="1" applyBorder="1" applyAlignment="1">
      <alignment horizontal="center" vertical="center" wrapText="1"/>
    </xf>
    <xf numFmtId="0" fontId="20" fillId="33" borderId="17" xfId="0" applyFont="1" applyFill="1" applyBorder="1" applyAlignment="1">
      <alignment horizontal="center" vertical="center" wrapText="1"/>
    </xf>
    <xf numFmtId="0" fontId="20" fillId="33" borderId="18" xfId="0" applyFont="1" applyFill="1" applyBorder="1" applyAlignment="1">
      <alignment horizontal="center" vertical="center" wrapText="1"/>
    </xf>
    <xf numFmtId="0" fontId="20" fillId="25" borderId="32" xfId="0" applyFont="1" applyFill="1" applyBorder="1" applyAlignment="1">
      <alignment horizontal="center" vertical="center" wrapText="1"/>
    </xf>
    <xf numFmtId="10" fontId="20" fillId="25" borderId="36" xfId="0" applyNumberFormat="1" applyFont="1" applyFill="1" applyBorder="1" applyAlignment="1">
      <alignment horizontal="center" vertical="center" wrapText="1"/>
    </xf>
    <xf numFmtId="10" fontId="20" fillId="25" borderId="29" xfId="0" applyNumberFormat="1" applyFont="1" applyFill="1" applyBorder="1" applyAlignment="1">
      <alignment horizontal="center" vertical="center" wrapText="1"/>
    </xf>
    <xf numFmtId="10" fontId="20" fillId="25" borderId="62" xfId="0" applyNumberFormat="1" applyFont="1" applyFill="1" applyBorder="1" applyAlignment="1">
      <alignment horizontal="center" vertical="center" wrapText="1"/>
    </xf>
    <xf numFmtId="0" fontId="27" fillId="31" borderId="0" xfId="0" applyFont="1" applyFill="1" applyBorder="1" applyAlignment="1">
      <alignment horizontal="center" vertical="center" wrapText="1"/>
    </xf>
    <xf numFmtId="0" fontId="23" fillId="0" borderId="42" xfId="0" applyFont="1" applyBorder="1" applyAlignment="1">
      <alignment vertical="center" wrapText="1"/>
    </xf>
    <xf numFmtId="0" fontId="26" fillId="33" borderId="12" xfId="0" applyFont="1" applyFill="1" applyBorder="1" applyAlignment="1">
      <alignment horizontal="center" vertical="center" wrapText="1"/>
    </xf>
    <xf numFmtId="0" fontId="20" fillId="33" borderId="65" xfId="0" applyFont="1" applyFill="1" applyBorder="1" applyAlignment="1">
      <alignment horizontal="center" vertical="center" wrapText="1"/>
    </xf>
    <xf numFmtId="0" fontId="20" fillId="33" borderId="60" xfId="0" applyFont="1" applyFill="1" applyBorder="1" applyAlignment="1">
      <alignment horizontal="center" vertical="center" wrapText="1"/>
    </xf>
    <xf numFmtId="0" fontId="20" fillId="33" borderId="63"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19" fillId="0" borderId="38" xfId="0" applyFont="1" applyBorder="1" applyAlignment="1">
      <alignment horizontal="center" vertical="center"/>
    </xf>
    <xf numFmtId="0" fontId="19" fillId="0" borderId="40" xfId="0" applyFont="1" applyBorder="1" applyAlignment="1">
      <alignment horizontal="center" vertical="center"/>
    </xf>
    <xf numFmtId="0" fontId="23" fillId="0" borderId="44"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56" xfId="0" applyFont="1" applyBorder="1" applyAlignment="1">
      <alignment horizontal="center" vertical="center" wrapText="1"/>
    </xf>
    <xf numFmtId="0" fontId="23" fillId="0" borderId="79" xfId="0" applyFont="1" applyBorder="1" applyAlignment="1">
      <alignment horizontal="center" vertical="center" wrapText="1"/>
    </xf>
    <xf numFmtId="0" fontId="23" fillId="0" borderId="78"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39" xfId="0" applyFont="1" applyBorder="1" applyAlignment="1">
      <alignment horizontal="center" vertical="center" wrapText="1"/>
    </xf>
    <xf numFmtId="0" fontId="24" fillId="0" borderId="77" xfId="0" applyFont="1" applyFill="1" applyBorder="1" applyAlignment="1">
      <alignment horizontal="center" vertical="center" wrapText="1"/>
    </xf>
    <xf numFmtId="0" fontId="24" fillId="0" borderId="79"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3" fillId="0" borderId="44" xfId="0" applyFont="1" applyBorder="1" applyAlignment="1">
      <alignment horizontal="center" vertical="center" wrapText="1"/>
    </xf>
    <xf numFmtId="0" fontId="23" fillId="0" borderId="77" xfId="0" applyFont="1" applyBorder="1" applyAlignment="1">
      <alignment horizontal="center" vertical="center" wrapText="1"/>
    </xf>
    <xf numFmtId="0" fontId="20" fillId="33" borderId="11" xfId="0" applyFont="1" applyFill="1" applyBorder="1" applyAlignment="1">
      <alignment horizontal="center" vertical="center" wrapText="1"/>
    </xf>
    <xf numFmtId="0" fontId="23" fillId="0" borderId="72" xfId="0" applyFont="1" applyBorder="1" applyAlignment="1">
      <alignment horizontal="center" vertical="center" wrapText="1"/>
    </xf>
    <xf numFmtId="0" fontId="20" fillId="25" borderId="23"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73" xfId="0" applyFont="1" applyFill="1" applyBorder="1" applyAlignment="1">
      <alignment horizontal="center" vertical="center" wrapText="1"/>
    </xf>
    <xf numFmtId="0" fontId="23" fillId="0" borderId="42" xfId="0" applyFont="1" applyBorder="1" applyAlignment="1">
      <alignment horizontal="center" vertical="center" wrapText="1"/>
    </xf>
    <xf numFmtId="0" fontId="23" fillId="34" borderId="45" xfId="0" applyFont="1" applyFill="1" applyBorder="1" applyAlignment="1">
      <alignment horizontal="center" vertical="center" wrapText="1"/>
    </xf>
    <xf numFmtId="0" fontId="23" fillId="34" borderId="56" xfId="0" applyFont="1" applyFill="1" applyBorder="1" applyAlignment="1">
      <alignment horizontal="center" vertical="center" wrapText="1"/>
    </xf>
    <xf numFmtId="0" fontId="23" fillId="34" borderId="41" xfId="0" applyFont="1" applyFill="1" applyBorder="1" applyAlignment="1">
      <alignment horizontal="center" vertical="center" wrapText="1"/>
    </xf>
    <xf numFmtId="0" fontId="23" fillId="34" borderId="26" xfId="0" applyFont="1" applyFill="1" applyBorder="1" applyAlignment="1">
      <alignment horizontal="center" vertical="center" wrapText="1"/>
    </xf>
    <xf numFmtId="0" fontId="23" fillId="34" borderId="49" xfId="0" applyFont="1" applyFill="1" applyBorder="1" applyAlignment="1">
      <alignment horizontal="center" vertical="center" wrapText="1"/>
    </xf>
    <xf numFmtId="0" fontId="23" fillId="34" borderId="71" xfId="0" applyFont="1" applyFill="1" applyBorder="1" applyAlignment="1">
      <alignment horizontal="center" vertical="center" wrapText="1"/>
    </xf>
    <xf numFmtId="0" fontId="23" fillId="34" borderId="25" xfId="0" applyFont="1" applyFill="1" applyBorder="1" applyAlignment="1">
      <alignment horizontal="center" vertical="center" wrapText="1"/>
    </xf>
    <xf numFmtId="0" fontId="23" fillId="34" borderId="28" xfId="0" applyFont="1" applyFill="1" applyBorder="1" applyAlignment="1">
      <alignment horizontal="center" vertical="center" wrapText="1"/>
    </xf>
    <xf numFmtId="0" fontId="20" fillId="25" borderId="29" xfId="0" applyFont="1" applyFill="1" applyBorder="1" applyAlignment="1">
      <alignment horizontal="center" vertical="center" wrapText="1"/>
    </xf>
    <xf numFmtId="0" fontId="23" fillId="0" borderId="80"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38"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67" xfId="0" applyFont="1" applyFill="1" applyBorder="1" applyAlignment="1">
      <alignment horizontal="center" vertical="center" wrapText="1"/>
    </xf>
    <xf numFmtId="0" fontId="23" fillId="0" borderId="66"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79"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66" xfId="0" applyFont="1" applyFill="1" applyBorder="1" applyAlignment="1">
      <alignment horizontal="center" vertical="center" wrapText="1"/>
    </xf>
    <xf numFmtId="0" fontId="24" fillId="0" borderId="68"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0" fillId="33" borderId="75" xfId="0" applyFont="1" applyFill="1" applyBorder="1" applyAlignment="1">
      <alignment horizontal="center" vertical="center" wrapText="1"/>
    </xf>
    <xf numFmtId="0" fontId="20" fillId="33" borderId="29"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67" xfId="0" applyFont="1" applyFill="1" applyBorder="1" applyAlignment="1">
      <alignment horizontal="center" vertical="center" wrapText="1"/>
    </xf>
    <xf numFmtId="0" fontId="23" fillId="0" borderId="66"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0" fillId="25" borderId="29" xfId="0" applyFont="1" applyFill="1" applyBorder="1" applyAlignment="1">
      <alignment horizontal="center" vertical="center" wrapText="1"/>
    </xf>
    <xf numFmtId="0" fontId="23" fillId="0" borderId="42" xfId="0" applyFont="1" applyBorder="1" applyAlignment="1">
      <alignment horizontal="center" vertical="center" wrapText="1"/>
    </xf>
    <xf numFmtId="0" fontId="23" fillId="34" borderId="38" xfId="0" applyFont="1" applyFill="1" applyBorder="1" applyAlignment="1">
      <alignment horizontal="center" vertical="center" wrapText="1"/>
    </xf>
    <xf numFmtId="0" fontId="23" fillId="0" borderId="42" xfId="0" applyFont="1" applyBorder="1" applyAlignment="1">
      <alignment horizontal="center" vertical="center" wrapText="1"/>
    </xf>
    <xf numFmtId="0" fontId="23" fillId="0" borderId="42"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44" xfId="0" applyFont="1" applyBorder="1" applyAlignment="1">
      <alignment horizontal="center" vertical="center"/>
    </xf>
    <xf numFmtId="0" fontId="23" fillId="0" borderId="38" xfId="0" applyFont="1" applyBorder="1" applyAlignment="1">
      <alignment horizontal="center" vertical="center"/>
    </xf>
    <xf numFmtId="0" fontId="23" fillId="0" borderId="83" xfId="0" applyFont="1" applyFill="1" applyBorder="1" applyAlignment="1">
      <alignment horizontal="center" vertical="center" wrapText="1"/>
    </xf>
    <xf numFmtId="0" fontId="23" fillId="0" borderId="84" xfId="0" applyFont="1" applyFill="1" applyBorder="1" applyAlignment="1">
      <alignment horizontal="center" vertical="center" wrapText="1"/>
    </xf>
    <xf numFmtId="0" fontId="23" fillId="0" borderId="81" xfId="0" applyFont="1" applyBorder="1" applyAlignment="1">
      <alignment horizontal="center" vertical="center"/>
    </xf>
    <xf numFmtId="0" fontId="23" fillId="0" borderId="50" xfId="0" applyFont="1" applyBorder="1" applyAlignment="1">
      <alignment horizontal="center" vertical="center" wrapText="1"/>
    </xf>
    <xf numFmtId="0" fontId="23" fillId="0" borderId="72" xfId="0" applyFont="1" applyBorder="1" applyAlignment="1">
      <alignment horizontal="center" vertical="center"/>
    </xf>
    <xf numFmtId="0" fontId="23" fillId="0" borderId="79"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73" xfId="0" applyFont="1" applyFill="1" applyBorder="1" applyAlignment="1">
      <alignment horizontal="center" vertical="center"/>
    </xf>
    <xf numFmtId="0" fontId="23" fillId="0" borderId="77" xfId="0" applyFont="1" applyBorder="1" applyAlignment="1">
      <alignment horizontal="center" vertical="center"/>
    </xf>
    <xf numFmtId="0" fontId="23" fillId="0" borderId="61" xfId="0" applyFont="1" applyBorder="1" applyAlignment="1">
      <alignment horizontal="center" vertical="center" wrapText="1"/>
    </xf>
    <xf numFmtId="0" fontId="23" fillId="0" borderId="67" xfId="0" applyFont="1" applyBorder="1" applyAlignment="1">
      <alignment horizontal="center" vertical="center"/>
    </xf>
    <xf numFmtId="0" fontId="25" fillId="0" borderId="42" xfId="0" applyFont="1" applyBorder="1" applyAlignment="1">
      <alignment horizontal="center" vertical="center" wrapText="1"/>
    </xf>
    <xf numFmtId="0" fontId="25" fillId="0" borderId="38" xfId="0" applyFont="1" applyBorder="1" applyAlignment="1">
      <alignment horizontal="center" vertical="center" wrapText="1"/>
    </xf>
    <xf numFmtId="0" fontId="20" fillId="25" borderId="10" xfId="0" applyFont="1" applyFill="1" applyBorder="1" applyAlignment="1">
      <alignment horizontal="center" vertical="center" wrapText="1"/>
    </xf>
    <xf numFmtId="0" fontId="20" fillId="25" borderId="85" xfId="0" applyFont="1" applyFill="1" applyBorder="1" applyAlignment="1">
      <alignment horizontal="center" vertical="center" wrapText="1"/>
    </xf>
    <xf numFmtId="0" fontId="23" fillId="0" borderId="34"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84" xfId="0" applyFont="1" applyBorder="1" applyAlignment="1">
      <alignment horizontal="center" vertical="center" wrapText="1"/>
    </xf>
    <xf numFmtId="0" fontId="20" fillId="33" borderId="76" xfId="0" applyFont="1" applyFill="1" applyBorder="1" applyAlignment="1">
      <alignment horizontal="center" vertical="center" wrapText="1"/>
    </xf>
    <xf numFmtId="0" fontId="23" fillId="0" borderId="43"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83" xfId="0" applyFont="1" applyBorder="1" applyAlignment="1">
      <alignment horizontal="center" vertical="center" wrapText="1"/>
    </xf>
    <xf numFmtId="0" fontId="23" fillId="0" borderId="38"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69" xfId="0" applyFont="1" applyFill="1" applyBorder="1" applyAlignment="1">
      <alignment horizontal="center" vertical="center" wrapText="1"/>
    </xf>
    <xf numFmtId="0" fontId="23" fillId="0" borderId="58"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42" xfId="0" applyFont="1" applyBorder="1" applyAlignment="1">
      <alignment horizontal="center" vertical="center" wrapText="1"/>
    </xf>
    <xf numFmtId="0" fontId="23" fillId="34" borderId="42" xfId="0" applyFont="1" applyFill="1" applyBorder="1" applyAlignment="1">
      <alignment horizontal="center" vertical="center" wrapText="1"/>
    </xf>
    <xf numFmtId="0" fontId="23" fillId="34" borderId="46" xfId="0" applyFont="1" applyFill="1" applyBorder="1" applyAlignment="1">
      <alignment horizontal="center" vertical="center" wrapText="1"/>
    </xf>
    <xf numFmtId="0" fontId="23" fillId="34" borderId="40" xfId="0" applyFont="1" applyFill="1" applyBorder="1" applyAlignment="1">
      <alignment horizontal="center" vertical="center" wrapText="1"/>
    </xf>
    <xf numFmtId="0" fontId="23" fillId="34" borderId="44" xfId="0" applyFont="1" applyFill="1" applyBorder="1" applyAlignment="1">
      <alignment horizontal="center" vertical="center" wrapText="1"/>
    </xf>
    <xf numFmtId="0" fontId="20" fillId="25" borderId="67" xfId="0" applyFont="1" applyFill="1" applyBorder="1" applyAlignment="1">
      <alignment horizontal="center" vertical="center" wrapText="1"/>
    </xf>
    <xf numFmtId="0" fontId="20" fillId="25" borderId="25" xfId="0" applyFont="1" applyFill="1" applyBorder="1" applyAlignment="1">
      <alignment horizontal="center" vertical="center" wrapText="1"/>
    </xf>
    <xf numFmtId="0" fontId="20" fillId="25" borderId="26" xfId="0" applyFont="1" applyFill="1" applyBorder="1" applyAlignment="1">
      <alignment horizontal="center" vertical="center" wrapText="1"/>
    </xf>
    <xf numFmtId="0" fontId="20" fillId="25" borderId="68" xfId="0" applyFont="1" applyFill="1" applyBorder="1" applyAlignment="1">
      <alignment horizontal="center" vertical="center" wrapText="1"/>
    </xf>
    <xf numFmtId="0" fontId="20" fillId="25" borderId="28" xfId="0" applyFont="1" applyFill="1" applyBorder="1" applyAlignment="1">
      <alignment horizontal="center" vertical="center" wrapText="1"/>
    </xf>
    <xf numFmtId="0" fontId="20" fillId="25" borderId="77" xfId="0" applyFont="1" applyFill="1" applyBorder="1" applyAlignment="1">
      <alignment horizontal="center" vertical="center" wrapText="1"/>
    </xf>
    <xf numFmtId="0" fontId="20" fillId="25" borderId="79" xfId="0" applyFont="1" applyFill="1" applyBorder="1" applyAlignment="1">
      <alignment horizontal="center" vertical="center" wrapText="1"/>
    </xf>
    <xf numFmtId="0" fontId="20" fillId="25" borderId="78" xfId="0" applyFont="1" applyFill="1" applyBorder="1" applyAlignment="1">
      <alignment horizontal="center" vertical="center" wrapText="1"/>
    </xf>
    <xf numFmtId="0" fontId="23" fillId="0" borderId="68" xfId="0" applyFont="1" applyBorder="1" applyAlignment="1">
      <alignment horizontal="center" vertical="center"/>
    </xf>
    <xf numFmtId="0" fontId="23" fillId="0" borderId="40" xfId="0" applyFont="1" applyBorder="1" applyAlignment="1">
      <alignment horizontal="center" vertical="center"/>
    </xf>
    <xf numFmtId="0" fontId="23" fillId="0" borderId="40" xfId="0" applyFont="1" applyFill="1" applyBorder="1" applyAlignment="1">
      <alignment horizontal="center" vertical="center"/>
    </xf>
    <xf numFmtId="0" fontId="23"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23" fillId="0" borderId="43" xfId="0" applyFont="1" applyFill="1" applyBorder="1" applyAlignment="1">
      <alignment horizontal="center" vertical="center" wrapText="1"/>
    </xf>
    <xf numFmtId="0" fontId="20" fillId="31" borderId="0" xfId="0" applyFont="1" applyFill="1" applyAlignment="1">
      <alignment horizontal="center" vertical="center" wrapText="1"/>
    </xf>
    <xf numFmtId="0" fontId="23" fillId="0" borderId="49" xfId="0" applyFont="1" applyBorder="1" applyAlignment="1">
      <alignment horizontal="center" vertical="center" wrapText="1"/>
    </xf>
    <xf numFmtId="0" fontId="23" fillId="0" borderId="42" xfId="0" applyFont="1" applyFill="1" applyBorder="1" applyAlignment="1">
      <alignment horizontal="center" vertical="center" wrapText="1"/>
    </xf>
    <xf numFmtId="0" fontId="23" fillId="0" borderId="42" xfId="0" applyFont="1" applyBorder="1" applyAlignment="1">
      <alignment horizontal="center" vertical="center" wrapText="1"/>
    </xf>
    <xf numFmtId="0" fontId="23" fillId="0" borderId="38"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0" fillId="25" borderId="23" xfId="0" applyFont="1" applyFill="1" applyBorder="1" applyAlignment="1">
      <alignment horizontal="center" vertical="center" wrapText="1"/>
    </xf>
    <xf numFmtId="0" fontId="23" fillId="0" borderId="42" xfId="0" applyFont="1" applyBorder="1" applyAlignment="1">
      <alignment horizontal="center" vertical="center" wrapText="1"/>
    </xf>
    <xf numFmtId="0" fontId="29" fillId="30" borderId="66" xfId="0" applyFont="1" applyFill="1" applyBorder="1" applyAlignment="1">
      <alignment vertical="center" wrapText="1"/>
    </xf>
    <xf numFmtId="0" fontId="29" fillId="30" borderId="26" xfId="0" applyFont="1" applyFill="1" applyBorder="1" applyAlignment="1">
      <alignment horizontal="center" vertical="center" wrapText="1"/>
    </xf>
    <xf numFmtId="0" fontId="29" fillId="30" borderId="68" xfId="0" applyFont="1" applyFill="1" applyBorder="1" applyAlignment="1">
      <alignment vertical="center" wrapText="1"/>
    </xf>
    <xf numFmtId="9" fontId="29" fillId="30" borderId="28" xfId="0" applyNumberFormat="1" applyFont="1" applyFill="1" applyBorder="1" applyAlignment="1">
      <alignment horizontal="center" vertical="center" wrapText="1"/>
    </xf>
    <xf numFmtId="0" fontId="29" fillId="30" borderId="69" xfId="0" applyFont="1" applyFill="1" applyBorder="1" applyAlignment="1">
      <alignment horizontal="center" vertical="center" wrapText="1"/>
    </xf>
    <xf numFmtId="0" fontId="29" fillId="30" borderId="86" xfId="0" applyFont="1" applyFill="1" applyBorder="1" applyAlignment="1">
      <alignment horizontal="center" vertical="center" wrapText="1"/>
    </xf>
    <xf numFmtId="0" fontId="29" fillId="30" borderId="72" xfId="0" applyFont="1" applyFill="1" applyBorder="1" applyAlignment="1">
      <alignment vertical="center" wrapText="1"/>
    </xf>
    <xf numFmtId="0" fontId="29" fillId="30" borderId="56" xfId="0" applyFont="1" applyFill="1" applyBorder="1" applyAlignment="1">
      <alignment horizontal="center" vertical="center" wrapText="1"/>
    </xf>
    <xf numFmtId="9" fontId="29" fillId="30" borderId="51" xfId="42" applyFont="1" applyFill="1" applyBorder="1" applyAlignment="1">
      <alignment horizontal="center" vertical="center" wrapText="1"/>
    </xf>
    <xf numFmtId="0" fontId="30" fillId="0" borderId="67" xfId="0" applyFont="1" applyFill="1" applyBorder="1" applyAlignment="1">
      <alignment horizontal="center" vertical="center" wrapText="1"/>
    </xf>
    <xf numFmtId="0" fontId="31" fillId="0" borderId="25" xfId="0" applyFont="1" applyBorder="1" applyAlignment="1">
      <alignment horizontal="center" vertical="center" wrapText="1"/>
    </xf>
    <xf numFmtId="0" fontId="30" fillId="0" borderId="66" xfId="0" applyFont="1" applyFill="1" applyBorder="1" applyAlignment="1">
      <alignment horizontal="center" vertical="center" wrapText="1"/>
    </xf>
    <xf numFmtId="0" fontId="31" fillId="0" borderId="26" xfId="0" applyFont="1" applyBorder="1" applyAlignment="1">
      <alignment horizontal="center" vertical="center" wrapText="1"/>
    </xf>
    <xf numFmtId="0" fontId="30" fillId="0" borderId="73" xfId="0" applyFont="1" applyFill="1" applyBorder="1" applyAlignment="1">
      <alignment horizontal="center" vertical="center" wrapText="1"/>
    </xf>
    <xf numFmtId="0" fontId="31" fillId="0" borderId="51" xfId="0" applyFont="1" applyBorder="1" applyAlignment="1">
      <alignment horizontal="center" vertical="center" wrapText="1"/>
    </xf>
    <xf numFmtId="0" fontId="30" fillId="35" borderId="67" xfId="0" applyFont="1" applyFill="1" applyBorder="1" applyAlignment="1">
      <alignment horizontal="center" vertical="center" wrapText="1"/>
    </xf>
    <xf numFmtId="0" fontId="31" fillId="35" borderId="25" xfId="0" applyFont="1" applyFill="1" applyBorder="1" applyAlignment="1">
      <alignment horizontal="center" vertical="center" wrapText="1"/>
    </xf>
    <xf numFmtId="0" fontId="30" fillId="35" borderId="68" xfId="0" applyFont="1" applyFill="1" applyBorder="1" applyAlignment="1">
      <alignment horizontal="center" vertical="center" wrapText="1"/>
    </xf>
    <xf numFmtId="0" fontId="31" fillId="35" borderId="28" xfId="0" applyFont="1" applyFill="1" applyBorder="1" applyAlignment="1">
      <alignment horizontal="center" vertical="center" wrapText="1"/>
    </xf>
    <xf numFmtId="0" fontId="23" fillId="0" borderId="86" xfId="0" applyFont="1" applyBorder="1" applyAlignment="1">
      <alignment horizontal="center" vertical="center" wrapText="1"/>
    </xf>
    <xf numFmtId="0" fontId="20" fillId="33" borderId="23" xfId="0" applyFont="1" applyFill="1" applyBorder="1" applyAlignment="1">
      <alignment horizontal="center" vertical="center" wrapText="1"/>
    </xf>
    <xf numFmtId="0" fontId="24" fillId="0" borderId="73" xfId="0" applyFont="1" applyFill="1" applyBorder="1" applyAlignment="1">
      <alignment horizontal="center" vertical="center" wrapText="1"/>
    </xf>
    <xf numFmtId="0" fontId="24" fillId="0" borderId="80" xfId="0" applyFont="1" applyFill="1" applyBorder="1" applyAlignment="1">
      <alignment horizontal="center" vertical="center" wrapText="1"/>
    </xf>
    <xf numFmtId="0" fontId="23" fillId="0" borderId="48" xfId="0" applyFont="1" applyBorder="1" applyAlignment="1">
      <alignment horizontal="center" vertical="center" wrapText="1"/>
    </xf>
    <xf numFmtId="0" fontId="23" fillId="0" borderId="71" xfId="0" applyFont="1" applyBorder="1" applyAlignment="1">
      <alignment horizontal="center" vertical="center" wrapText="1"/>
    </xf>
    <xf numFmtId="0" fontId="20" fillId="25" borderId="0"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34" borderId="42"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67"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0" fillId="24" borderId="57" xfId="0" applyFont="1" applyFill="1" applyBorder="1" applyAlignment="1">
      <alignment horizontal="center" vertical="center" wrapText="1"/>
    </xf>
    <xf numFmtId="0" fontId="20" fillId="24" borderId="53" xfId="0" applyFont="1" applyFill="1" applyBorder="1" applyAlignment="1">
      <alignment horizontal="center" vertical="center" wrapText="1"/>
    </xf>
    <xf numFmtId="0" fontId="20" fillId="24" borderId="15" xfId="0" applyFont="1" applyFill="1" applyBorder="1" applyAlignment="1">
      <alignment horizontal="center" vertical="center" wrapText="1"/>
    </xf>
    <xf numFmtId="0" fontId="23" fillId="0" borderId="69"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66"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34" borderId="38" xfId="0" applyFont="1" applyFill="1" applyBorder="1" applyAlignment="1">
      <alignment horizontal="center" vertical="center" wrapText="1"/>
    </xf>
    <xf numFmtId="0" fontId="23" fillId="34" borderId="42" xfId="0" applyFont="1" applyFill="1" applyBorder="1" applyAlignment="1">
      <alignment horizontal="center" vertical="center" wrapText="1"/>
    </xf>
    <xf numFmtId="0" fontId="23" fillId="34" borderId="72" xfId="0" applyFont="1" applyFill="1" applyBorder="1" applyAlignment="1">
      <alignment horizontal="center" vertical="center" wrapText="1"/>
    </xf>
    <xf numFmtId="0" fontId="23" fillId="34" borderId="66" xfId="0" applyFont="1" applyFill="1" applyBorder="1" applyAlignment="1">
      <alignment horizontal="center" vertical="center" wrapText="1"/>
    </xf>
    <xf numFmtId="0" fontId="23" fillId="34" borderId="73" xfId="0" applyFont="1" applyFill="1" applyBorder="1" applyAlignment="1">
      <alignment horizontal="center" vertical="center" wrapText="1"/>
    </xf>
    <xf numFmtId="0" fontId="23" fillId="34" borderId="44" xfId="0" applyFont="1" applyFill="1" applyBorder="1" applyAlignment="1">
      <alignment horizontal="center" vertical="center" wrapText="1"/>
    </xf>
    <xf numFmtId="0" fontId="23" fillId="34" borderId="46"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0" fillId="25" borderId="23" xfId="0" applyFont="1" applyFill="1" applyBorder="1" applyAlignment="1">
      <alignment horizontal="center" vertical="center" wrapText="1"/>
    </xf>
    <xf numFmtId="0" fontId="20" fillId="25" borderId="29" xfId="0" applyFont="1" applyFill="1" applyBorder="1" applyAlignment="1">
      <alignment horizontal="center" vertical="center" wrapText="1"/>
    </xf>
    <xf numFmtId="0" fontId="23" fillId="0" borderId="73" xfId="0" applyFont="1" applyFill="1" applyBorder="1" applyAlignment="1">
      <alignment horizontal="center" vertical="center" wrapText="1"/>
    </xf>
    <xf numFmtId="0" fontId="22" fillId="25" borderId="57" xfId="0" applyFont="1" applyFill="1" applyBorder="1" applyAlignment="1">
      <alignment horizontal="center" vertical="center" wrapText="1"/>
    </xf>
    <xf numFmtId="0" fontId="22" fillId="25" borderId="53" xfId="0" applyFont="1" applyFill="1" applyBorder="1" applyAlignment="1">
      <alignment horizontal="center" vertical="center" wrapText="1"/>
    </xf>
    <xf numFmtId="0" fontId="22" fillId="25" borderId="15" xfId="0" applyFont="1" applyFill="1" applyBorder="1" applyAlignment="1">
      <alignment horizontal="center" vertical="center" wrapText="1"/>
    </xf>
    <xf numFmtId="0" fontId="20" fillId="0" borderId="59" xfId="0" applyFont="1" applyBorder="1" applyAlignment="1">
      <alignment horizontal="center" vertical="center" textRotation="90" wrapText="1"/>
    </xf>
    <xf numFmtId="0" fontId="20" fillId="0" borderId="0" xfId="0" applyFont="1" applyBorder="1" applyAlignment="1">
      <alignment horizontal="center" vertical="center" textRotation="90" wrapText="1"/>
    </xf>
    <xf numFmtId="0" fontId="20" fillId="0" borderId="10" xfId="0" applyFont="1" applyBorder="1" applyAlignment="1">
      <alignment horizontal="center" vertical="center" textRotation="90" wrapText="1"/>
    </xf>
    <xf numFmtId="0" fontId="20" fillId="0" borderId="54" xfId="0" applyFont="1" applyBorder="1" applyAlignment="1">
      <alignment horizontal="center" vertical="center" textRotation="90" wrapText="1"/>
    </xf>
    <xf numFmtId="0" fontId="23" fillId="34" borderId="67" xfId="0" applyFont="1" applyFill="1" applyBorder="1" applyAlignment="1">
      <alignment horizontal="center" vertical="center" wrapText="1"/>
    </xf>
    <xf numFmtId="0" fontId="23" fillId="34" borderId="40" xfId="0" applyFont="1" applyFill="1" applyBorder="1" applyAlignment="1">
      <alignment horizontal="center" vertical="center" wrapText="1"/>
    </xf>
    <xf numFmtId="0" fontId="23" fillId="34" borderId="68" xfId="0" applyFont="1" applyFill="1" applyBorder="1" applyAlignment="1">
      <alignment horizontal="center" vertical="center" wrapText="1"/>
    </xf>
    <xf numFmtId="0" fontId="20" fillId="0" borderId="11" xfId="0" applyFont="1" applyBorder="1" applyAlignment="1">
      <alignment horizontal="center" vertical="center" textRotation="90" wrapText="1"/>
    </xf>
    <xf numFmtId="0" fontId="20" fillId="24" borderId="62" xfId="0" applyFont="1" applyFill="1" applyBorder="1" applyAlignment="1">
      <alignment horizontal="center" vertical="center" wrapText="1"/>
    </xf>
    <xf numFmtId="0" fontId="20" fillId="24" borderId="32" xfId="0" applyFont="1" applyFill="1" applyBorder="1" applyAlignment="1">
      <alignment horizontal="center" vertical="center" wrapText="1"/>
    </xf>
    <xf numFmtId="0" fontId="20" fillId="24" borderId="36" xfId="0" applyFont="1" applyFill="1" applyBorder="1" applyAlignment="1">
      <alignment horizontal="center" vertical="center" wrapText="1"/>
    </xf>
    <xf numFmtId="0" fontId="20" fillId="0" borderId="20" xfId="0" applyFont="1" applyBorder="1" applyAlignment="1">
      <alignment horizontal="center" vertical="center" textRotation="90" wrapText="1"/>
    </xf>
    <xf numFmtId="0" fontId="20" fillId="0" borderId="23" xfId="0" applyFont="1" applyBorder="1" applyAlignment="1">
      <alignment horizontal="center" vertical="center" textRotation="90" wrapText="1"/>
    </xf>
    <xf numFmtId="0" fontId="20" fillId="0" borderId="16" xfId="0" applyFont="1" applyBorder="1" applyAlignment="1">
      <alignment horizontal="center" vertical="center" textRotation="90" wrapText="1"/>
    </xf>
    <xf numFmtId="0" fontId="23" fillId="0" borderId="58" xfId="0" applyFont="1" applyFill="1" applyBorder="1" applyAlignment="1">
      <alignment horizontal="center" vertical="center" wrapText="1"/>
    </xf>
    <xf numFmtId="0" fontId="20" fillId="0" borderId="42" xfId="0" applyFont="1" applyBorder="1" applyAlignment="1">
      <alignment horizontal="center" vertical="center" wrapText="1"/>
    </xf>
    <xf numFmtId="0" fontId="23" fillId="0" borderId="42" xfId="0" applyFont="1" applyBorder="1" applyAlignment="1">
      <alignment horizontal="center" vertical="center" wrapText="1"/>
    </xf>
    <xf numFmtId="0" fontId="22" fillId="0" borderId="0" xfId="0" applyFont="1" applyAlignment="1">
      <alignment horizontal="left" vertical="center"/>
    </xf>
    <xf numFmtId="0" fontId="20" fillId="24" borderId="24" xfId="0" applyFont="1" applyFill="1" applyBorder="1" applyAlignment="1">
      <alignment horizontal="center" vertical="center" wrapText="1"/>
    </xf>
    <xf numFmtId="0" fontId="20" fillId="24" borderId="0" xfId="0" applyFont="1" applyFill="1" applyBorder="1" applyAlignment="1">
      <alignment horizontal="center" vertical="center" wrapText="1"/>
    </xf>
    <xf numFmtId="0" fontId="20" fillId="24" borderId="54" xfId="0" applyFont="1" applyFill="1" applyBorder="1" applyAlignment="1">
      <alignment horizontal="center" vertical="center" wrapText="1"/>
    </xf>
    <xf numFmtId="0" fontId="29" fillId="30" borderId="69" xfId="0" applyFont="1" applyFill="1" applyBorder="1" applyAlignment="1">
      <alignment horizontal="center" vertical="center" wrapText="1"/>
    </xf>
    <xf numFmtId="0" fontId="29" fillId="30" borderId="86" xfId="0" applyFont="1" applyFill="1" applyBorder="1" applyAlignment="1">
      <alignment horizontal="center" vertical="center" wrapText="1"/>
    </xf>
    <xf numFmtId="0" fontId="32" fillId="35" borderId="13" xfId="0" applyFont="1" applyFill="1" applyBorder="1" applyAlignment="1">
      <alignment horizontal="center" vertical="center" wrapText="1"/>
    </xf>
    <xf numFmtId="0" fontId="32" fillId="35" borderId="52" xfId="0" applyFont="1" applyFill="1" applyBorder="1" applyAlignment="1">
      <alignment horizontal="center" vertical="center" wrapText="1"/>
    </xf>
    <xf numFmtId="0" fontId="20" fillId="33" borderId="23" xfId="0" applyFont="1" applyFill="1" applyBorder="1" applyAlignment="1">
      <alignment horizontal="center" vertical="center" wrapText="1"/>
    </xf>
    <xf numFmtId="0" fontId="20" fillId="33" borderId="29" xfId="0" applyFont="1" applyFill="1" applyBorder="1" applyAlignment="1">
      <alignment horizontal="center" vertical="center" wrapText="1"/>
    </xf>
  </cellXfs>
  <cellStyles count="4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ny" xfId="0" builtinId="0"/>
    <cellStyle name="Note" xfId="37"/>
    <cellStyle name="Output" xfId="38"/>
    <cellStyle name="Procentowy" xfId="42" builtinId="5"/>
    <cellStyle name="Title" xfId="39"/>
    <cellStyle name="Total" xfId="40"/>
    <cellStyle name="Warning Text" xfId="41"/>
  </cellStyles>
  <dxfs count="0"/>
  <tableStyles count="0" defaultTableStyle="TableStyleMedium2" defaultPivotStyle="PivotStyleLight16"/>
  <colors>
    <mruColors>
      <color rgb="FFCC99FF"/>
      <color rgb="FF79CCF5"/>
      <color rgb="FF74D7FA"/>
      <color rgb="FFFFFF99"/>
      <color rgb="FF79D7F5"/>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6"/>
  <sheetViews>
    <sheetView tabSelected="1" view="pageBreakPreview" topLeftCell="A103" zoomScale="60" zoomScaleNormal="78" zoomScalePageLayoutView="48" workbookViewId="0">
      <selection activeCell="F7" sqref="F7"/>
    </sheetView>
  </sheetViews>
  <sheetFormatPr defaultColWidth="9.109375" defaultRowHeight="13.2" x14ac:dyDescent="0.3"/>
  <cols>
    <col min="1" max="1" width="20.44140625" style="1" customWidth="1"/>
    <col min="2" max="2" width="40.33203125" style="1" customWidth="1"/>
    <col min="3" max="3" width="41.33203125" style="1" customWidth="1"/>
    <col min="4" max="4" width="14.109375" style="1" customWidth="1"/>
    <col min="5" max="5" width="19.33203125" style="1" customWidth="1"/>
    <col min="6" max="6" width="14.109375" style="1" customWidth="1"/>
    <col min="7" max="7" width="24.109375" style="1" customWidth="1"/>
    <col min="8" max="8" width="10.109375" style="1" customWidth="1"/>
    <col min="9" max="9" width="8.77734375" style="1" customWidth="1"/>
    <col min="10" max="10" width="8.6640625" style="1" customWidth="1"/>
    <col min="11" max="11" width="8" style="1" customWidth="1"/>
    <col min="12" max="12" width="8.33203125" style="1" customWidth="1"/>
    <col min="13" max="15" width="6.88671875" style="1" customWidth="1"/>
    <col min="16" max="16" width="8.33203125" style="1" customWidth="1"/>
    <col min="17" max="17" width="8.44140625" style="1" customWidth="1"/>
    <col min="18" max="18" width="9.6640625" style="1" customWidth="1"/>
    <col min="19" max="19" width="10" style="1" customWidth="1"/>
    <col min="20" max="20" width="7.44140625" style="1" customWidth="1"/>
    <col min="21" max="21" width="7.88671875" style="1" customWidth="1"/>
    <col min="22" max="22" width="7.6640625" style="1" customWidth="1"/>
    <col min="23" max="23" width="7.5546875" style="1" customWidth="1"/>
    <col min="24" max="26" width="6.5546875" style="1" customWidth="1"/>
    <col min="27" max="27" width="7.6640625" style="1" customWidth="1"/>
    <col min="28" max="28" width="9.109375" style="1" customWidth="1"/>
    <col min="29" max="29" width="10.6640625" style="1" customWidth="1"/>
    <col min="30" max="30" width="9.77734375" style="1" customWidth="1"/>
    <col min="31" max="16384" width="9.109375" style="1"/>
  </cols>
  <sheetData>
    <row r="1" spans="1:30" ht="27" customHeight="1" thickBot="1" x14ac:dyDescent="0.35">
      <c r="A1" s="310" t="s">
        <v>95</v>
      </c>
      <c r="B1" s="310"/>
      <c r="C1" s="310"/>
      <c r="D1" s="310"/>
      <c r="E1" s="310"/>
      <c r="F1" s="310"/>
      <c r="G1" s="310"/>
    </row>
    <row r="2" spans="1:30" ht="25.8" customHeight="1" thickBot="1" x14ac:dyDescent="0.35">
      <c r="A2" s="23"/>
      <c r="B2" s="23"/>
      <c r="C2" s="23"/>
      <c r="D2" s="23"/>
      <c r="E2" s="23"/>
      <c r="F2" s="23"/>
      <c r="G2" s="23"/>
      <c r="H2" s="23"/>
      <c r="I2" s="290" t="s">
        <v>76</v>
      </c>
      <c r="J2" s="291"/>
      <c r="K2" s="291"/>
      <c r="L2" s="291"/>
      <c r="M2" s="291"/>
      <c r="N2" s="291"/>
      <c r="O2" s="291"/>
      <c r="P2" s="291"/>
      <c r="Q2" s="291"/>
      <c r="R2" s="291"/>
      <c r="S2" s="292"/>
      <c r="T2" s="290" t="s">
        <v>77</v>
      </c>
      <c r="U2" s="291"/>
      <c r="V2" s="291"/>
      <c r="W2" s="291"/>
      <c r="X2" s="291"/>
      <c r="Y2" s="291"/>
      <c r="Z2" s="291"/>
      <c r="AA2" s="291"/>
      <c r="AB2" s="291"/>
      <c r="AC2" s="291"/>
      <c r="AD2" s="292"/>
    </row>
    <row r="3" spans="1:30" ht="75" customHeight="1" thickBot="1" x14ac:dyDescent="0.35">
      <c r="A3" s="16" t="s">
        <v>0</v>
      </c>
      <c r="B3" s="17" t="s">
        <v>5</v>
      </c>
      <c r="C3" s="17" t="s">
        <v>1</v>
      </c>
      <c r="D3" s="17" t="s">
        <v>22</v>
      </c>
      <c r="E3" s="17" t="s">
        <v>108</v>
      </c>
      <c r="F3" s="17" t="s">
        <v>45</v>
      </c>
      <c r="G3" s="18" t="s">
        <v>55</v>
      </c>
      <c r="H3" s="24"/>
      <c r="I3" s="25" t="s">
        <v>14</v>
      </c>
      <c r="J3" s="26" t="s">
        <v>15</v>
      </c>
      <c r="K3" s="27" t="s">
        <v>16</v>
      </c>
      <c r="L3" s="27" t="s">
        <v>17</v>
      </c>
      <c r="M3" s="27" t="s">
        <v>18</v>
      </c>
      <c r="N3" s="27" t="s">
        <v>19</v>
      </c>
      <c r="O3" s="27" t="s">
        <v>20</v>
      </c>
      <c r="P3" s="29" t="s">
        <v>27</v>
      </c>
      <c r="Q3" s="30" t="s">
        <v>32</v>
      </c>
      <c r="R3" s="25" t="s">
        <v>34</v>
      </c>
      <c r="S3" s="31" t="s">
        <v>33</v>
      </c>
      <c r="T3" s="32" t="s">
        <v>14</v>
      </c>
      <c r="U3" s="26" t="s">
        <v>15</v>
      </c>
      <c r="V3" s="27" t="s">
        <v>16</v>
      </c>
      <c r="W3" s="27" t="s">
        <v>17</v>
      </c>
      <c r="X3" s="27" t="s">
        <v>18</v>
      </c>
      <c r="Y3" s="27" t="s">
        <v>19</v>
      </c>
      <c r="Z3" s="27" t="s">
        <v>20</v>
      </c>
      <c r="AA3" s="27" t="s">
        <v>27</v>
      </c>
      <c r="AB3" s="28" t="s">
        <v>32</v>
      </c>
      <c r="AC3" s="25" t="s">
        <v>34</v>
      </c>
      <c r="AD3" s="31" t="s">
        <v>33</v>
      </c>
    </row>
    <row r="4" spans="1:30" ht="17.25" customHeight="1" thickBot="1" x14ac:dyDescent="0.35">
      <c r="A4" s="301" t="s">
        <v>6</v>
      </c>
      <c r="B4" s="302"/>
      <c r="C4" s="302"/>
      <c r="D4" s="302"/>
      <c r="E4" s="302"/>
      <c r="F4" s="302"/>
      <c r="G4" s="303"/>
      <c r="H4" s="293" t="s">
        <v>21</v>
      </c>
      <c r="I4" s="33">
        <f t="shared" ref="I4:AD4" si="0">SUM(I5:I23)</f>
        <v>27</v>
      </c>
      <c r="J4" s="33">
        <f t="shared" si="0"/>
        <v>160</v>
      </c>
      <c r="K4" s="33">
        <f t="shared" si="0"/>
        <v>155</v>
      </c>
      <c r="L4" s="33">
        <f t="shared" si="0"/>
        <v>45</v>
      </c>
      <c r="M4" s="33">
        <f t="shared" si="0"/>
        <v>0</v>
      </c>
      <c r="N4" s="33">
        <f t="shared" si="0"/>
        <v>15</v>
      </c>
      <c r="O4" s="33">
        <f t="shared" si="0"/>
        <v>0</v>
      </c>
      <c r="P4" s="33">
        <f t="shared" si="0"/>
        <v>0</v>
      </c>
      <c r="Q4" s="33">
        <f t="shared" si="0"/>
        <v>335</v>
      </c>
      <c r="R4" s="33">
        <f t="shared" si="0"/>
        <v>375</v>
      </c>
      <c r="S4" s="33">
        <f t="shared" si="0"/>
        <v>710</v>
      </c>
      <c r="T4" s="33">
        <f t="shared" si="0"/>
        <v>27</v>
      </c>
      <c r="U4" s="33">
        <f t="shared" si="0"/>
        <v>90</v>
      </c>
      <c r="V4" s="33">
        <f t="shared" si="0"/>
        <v>65</v>
      </c>
      <c r="W4" s="33">
        <f t="shared" si="0"/>
        <v>45</v>
      </c>
      <c r="X4" s="33">
        <f t="shared" si="0"/>
        <v>0</v>
      </c>
      <c r="Y4" s="33">
        <f t="shared" si="0"/>
        <v>10</v>
      </c>
      <c r="Z4" s="33">
        <f t="shared" si="0"/>
        <v>0</v>
      </c>
      <c r="AA4" s="33">
        <f t="shared" si="0"/>
        <v>0</v>
      </c>
      <c r="AB4" s="33">
        <f t="shared" si="0"/>
        <v>470</v>
      </c>
      <c r="AC4" s="33">
        <f t="shared" si="0"/>
        <v>210</v>
      </c>
      <c r="AD4" s="33">
        <f t="shared" si="0"/>
        <v>680</v>
      </c>
    </row>
    <row r="5" spans="1:30" ht="36.6" customHeight="1" x14ac:dyDescent="0.3">
      <c r="A5" s="268" t="s">
        <v>2</v>
      </c>
      <c r="B5" s="270" t="s">
        <v>78</v>
      </c>
      <c r="C5" s="197" t="s">
        <v>58</v>
      </c>
      <c r="D5" s="197" t="s">
        <v>26</v>
      </c>
      <c r="E5" s="34" t="s">
        <v>137</v>
      </c>
      <c r="F5" s="34" t="s">
        <v>47</v>
      </c>
      <c r="G5" s="35" t="s">
        <v>51</v>
      </c>
      <c r="H5" s="294"/>
      <c r="I5" s="36">
        <v>1</v>
      </c>
      <c r="J5" s="37"/>
      <c r="K5" s="38"/>
      <c r="L5" s="38"/>
      <c r="M5" s="38"/>
      <c r="N5" s="38">
        <v>15</v>
      </c>
      <c r="O5" s="38"/>
      <c r="P5" s="38"/>
      <c r="Q5" s="39">
        <f>I5*25-R5</f>
        <v>10</v>
      </c>
      <c r="R5" s="40">
        <f>SUM(J5:P5)</f>
        <v>15</v>
      </c>
      <c r="S5" s="41">
        <f t="shared" ref="S5:S23" si="1">SUM(J5:Q5)</f>
        <v>25</v>
      </c>
      <c r="T5" s="36">
        <v>1</v>
      </c>
      <c r="U5" s="37"/>
      <c r="V5" s="38"/>
      <c r="W5" s="38"/>
      <c r="X5" s="38"/>
      <c r="Y5" s="38">
        <v>10</v>
      </c>
      <c r="Z5" s="38"/>
      <c r="AA5" s="38"/>
      <c r="AB5" s="39">
        <f>T5*25-AC5</f>
        <v>15</v>
      </c>
      <c r="AC5" s="40">
        <f t="shared" ref="AC5:AC10" si="2">SUM(U5:AA5)</f>
        <v>10</v>
      </c>
      <c r="AD5" s="41">
        <f t="shared" ref="AD5:AD23" si="3">SUM(U5:AB5)</f>
        <v>25</v>
      </c>
    </row>
    <row r="6" spans="1:30" ht="38.4" customHeight="1" x14ac:dyDescent="0.3">
      <c r="A6" s="277"/>
      <c r="B6" s="278"/>
      <c r="C6" s="198" t="s">
        <v>59</v>
      </c>
      <c r="D6" s="198" t="s">
        <v>41</v>
      </c>
      <c r="E6" s="42" t="s">
        <v>246</v>
      </c>
      <c r="F6" s="42" t="s">
        <v>46</v>
      </c>
      <c r="G6" s="43" t="s">
        <v>51</v>
      </c>
      <c r="H6" s="294"/>
      <c r="I6" s="44">
        <v>1</v>
      </c>
      <c r="J6" s="45">
        <v>5</v>
      </c>
      <c r="K6" s="20"/>
      <c r="L6" s="20"/>
      <c r="M6" s="20"/>
      <c r="N6" s="20"/>
      <c r="O6" s="20"/>
      <c r="P6" s="20"/>
      <c r="Q6" s="46">
        <f>I6*25-R6</f>
        <v>20</v>
      </c>
      <c r="R6" s="47">
        <f t="shared" ref="R6:R22" si="4">SUM(J6:P6)</f>
        <v>5</v>
      </c>
      <c r="S6" s="48">
        <f t="shared" si="1"/>
        <v>25</v>
      </c>
      <c r="T6" s="44">
        <v>1</v>
      </c>
      <c r="U6" s="45">
        <v>5</v>
      </c>
      <c r="V6" s="20"/>
      <c r="W6" s="20"/>
      <c r="X6" s="20"/>
      <c r="Y6" s="20"/>
      <c r="Z6" s="20"/>
      <c r="AA6" s="20"/>
      <c r="AB6" s="46">
        <f>T6*25-AC6</f>
        <v>20</v>
      </c>
      <c r="AC6" s="47">
        <f t="shared" si="2"/>
        <v>5</v>
      </c>
      <c r="AD6" s="49">
        <f t="shared" si="3"/>
        <v>25</v>
      </c>
    </row>
    <row r="7" spans="1:30" ht="33.6" customHeight="1" thickBot="1" x14ac:dyDescent="0.35">
      <c r="A7" s="289"/>
      <c r="B7" s="286"/>
      <c r="C7" s="199" t="s">
        <v>60</v>
      </c>
      <c r="D7" s="199" t="s">
        <v>41</v>
      </c>
      <c r="E7" s="61" t="s">
        <v>140</v>
      </c>
      <c r="F7" s="61" t="s">
        <v>47</v>
      </c>
      <c r="G7" s="80" t="s">
        <v>51</v>
      </c>
      <c r="H7" s="294"/>
      <c r="I7" s="68">
        <v>0</v>
      </c>
      <c r="J7" s="52">
        <v>5</v>
      </c>
      <c r="K7" s="53"/>
      <c r="L7" s="53"/>
      <c r="M7" s="53"/>
      <c r="N7" s="53"/>
      <c r="O7" s="53"/>
      <c r="P7" s="53"/>
      <c r="Q7" s="54"/>
      <c r="R7" s="78">
        <f t="shared" si="4"/>
        <v>5</v>
      </c>
      <c r="S7" s="76">
        <f t="shared" si="1"/>
        <v>5</v>
      </c>
      <c r="T7" s="68">
        <v>0</v>
      </c>
      <c r="U7" s="52">
        <v>5</v>
      </c>
      <c r="V7" s="53"/>
      <c r="W7" s="53"/>
      <c r="X7" s="53"/>
      <c r="Y7" s="53"/>
      <c r="Z7" s="53"/>
      <c r="AA7" s="53"/>
      <c r="AB7" s="54"/>
      <c r="AC7" s="78">
        <f t="shared" si="2"/>
        <v>5</v>
      </c>
      <c r="AD7" s="57">
        <f t="shared" si="3"/>
        <v>5</v>
      </c>
    </row>
    <row r="8" spans="1:30" ht="34.5" customHeight="1" x14ac:dyDescent="0.3">
      <c r="A8" s="268" t="s">
        <v>3</v>
      </c>
      <c r="B8" s="270" t="s">
        <v>88</v>
      </c>
      <c r="C8" s="197" t="s">
        <v>211</v>
      </c>
      <c r="D8" s="197" t="s">
        <v>26</v>
      </c>
      <c r="E8" s="197" t="s">
        <v>217</v>
      </c>
      <c r="F8" s="197" t="s">
        <v>47</v>
      </c>
      <c r="G8" s="35" t="s">
        <v>52</v>
      </c>
      <c r="H8" s="294"/>
      <c r="I8" s="41">
        <v>2</v>
      </c>
      <c r="J8" s="126"/>
      <c r="K8" s="38"/>
      <c r="L8" s="38">
        <v>30</v>
      </c>
      <c r="M8" s="38"/>
      <c r="N8" s="38"/>
      <c r="O8" s="38"/>
      <c r="P8" s="38"/>
      <c r="Q8" s="118">
        <f>I8*25-R8</f>
        <v>20</v>
      </c>
      <c r="R8" s="36">
        <f t="shared" si="4"/>
        <v>30</v>
      </c>
      <c r="S8" s="41">
        <f t="shared" si="1"/>
        <v>50</v>
      </c>
      <c r="T8" s="40">
        <v>2</v>
      </c>
      <c r="U8" s="126"/>
      <c r="V8" s="38"/>
      <c r="W8" s="38">
        <v>30</v>
      </c>
      <c r="X8" s="38"/>
      <c r="Y8" s="38"/>
      <c r="Z8" s="38"/>
      <c r="AA8" s="38"/>
      <c r="AB8" s="118">
        <f t="shared" ref="AB8:AB23" si="5">T8*25-AC8</f>
        <v>20</v>
      </c>
      <c r="AC8" s="41">
        <f t="shared" si="2"/>
        <v>30</v>
      </c>
      <c r="AD8" s="40">
        <f t="shared" si="3"/>
        <v>50</v>
      </c>
    </row>
    <row r="9" spans="1:30" ht="28.95" customHeight="1" x14ac:dyDescent="0.3">
      <c r="A9" s="277"/>
      <c r="B9" s="278"/>
      <c r="C9" s="198" t="s">
        <v>61</v>
      </c>
      <c r="D9" s="198" t="s">
        <v>26</v>
      </c>
      <c r="E9" s="198" t="s">
        <v>182</v>
      </c>
      <c r="F9" s="198" t="s">
        <v>47</v>
      </c>
      <c r="G9" s="43" t="s">
        <v>51</v>
      </c>
      <c r="H9" s="294"/>
      <c r="I9" s="48">
        <v>1</v>
      </c>
      <c r="J9" s="116">
        <v>15</v>
      </c>
      <c r="K9" s="132"/>
      <c r="L9" s="132"/>
      <c r="M9" s="132"/>
      <c r="N9" s="132"/>
      <c r="O9" s="132"/>
      <c r="P9" s="132"/>
      <c r="Q9" s="119">
        <f>I9*25-R9</f>
        <v>10</v>
      </c>
      <c r="R9" s="60">
        <f t="shared" si="4"/>
        <v>15</v>
      </c>
      <c r="S9" s="48">
        <f t="shared" si="1"/>
        <v>25</v>
      </c>
      <c r="T9" s="47">
        <v>1</v>
      </c>
      <c r="U9" s="116">
        <v>15</v>
      </c>
      <c r="V9" s="132"/>
      <c r="W9" s="132"/>
      <c r="X9" s="132"/>
      <c r="Y9" s="132"/>
      <c r="Z9" s="132"/>
      <c r="AA9" s="132"/>
      <c r="AB9" s="119">
        <f t="shared" si="5"/>
        <v>10</v>
      </c>
      <c r="AC9" s="48">
        <f t="shared" si="2"/>
        <v>15</v>
      </c>
      <c r="AD9" s="47">
        <f t="shared" si="3"/>
        <v>25</v>
      </c>
    </row>
    <row r="10" spans="1:30" ht="28.95" customHeight="1" x14ac:dyDescent="0.3">
      <c r="A10" s="277"/>
      <c r="B10" s="278"/>
      <c r="C10" s="198" t="s">
        <v>37</v>
      </c>
      <c r="D10" s="198" t="s">
        <v>26</v>
      </c>
      <c r="E10" s="198" t="s">
        <v>182</v>
      </c>
      <c r="F10" s="198" t="s">
        <v>47</v>
      </c>
      <c r="G10" s="43" t="s">
        <v>51</v>
      </c>
      <c r="H10" s="294"/>
      <c r="I10" s="48">
        <v>1</v>
      </c>
      <c r="J10" s="116"/>
      <c r="K10" s="132">
        <v>15</v>
      </c>
      <c r="L10" s="132"/>
      <c r="M10" s="132"/>
      <c r="N10" s="132"/>
      <c r="O10" s="132"/>
      <c r="P10" s="132"/>
      <c r="Q10" s="119">
        <f>I10*25-R10</f>
        <v>10</v>
      </c>
      <c r="R10" s="60">
        <f t="shared" si="4"/>
        <v>15</v>
      </c>
      <c r="S10" s="48">
        <f t="shared" si="1"/>
        <v>25</v>
      </c>
      <c r="T10" s="47">
        <v>1</v>
      </c>
      <c r="U10" s="116"/>
      <c r="V10" s="132">
        <v>15</v>
      </c>
      <c r="W10" s="132"/>
      <c r="X10" s="132"/>
      <c r="Y10" s="132"/>
      <c r="Z10" s="132"/>
      <c r="AA10" s="132"/>
      <c r="AB10" s="119">
        <f t="shared" si="5"/>
        <v>10</v>
      </c>
      <c r="AC10" s="48">
        <f t="shared" si="2"/>
        <v>15</v>
      </c>
      <c r="AD10" s="47">
        <f t="shared" si="3"/>
        <v>25</v>
      </c>
    </row>
    <row r="11" spans="1:30" ht="28.95" customHeight="1" x14ac:dyDescent="0.3">
      <c r="A11" s="277"/>
      <c r="B11" s="278"/>
      <c r="C11" s="227" t="s">
        <v>62</v>
      </c>
      <c r="D11" s="227" t="s">
        <v>26</v>
      </c>
      <c r="E11" s="227" t="s">
        <v>216</v>
      </c>
      <c r="F11" s="227" t="s">
        <v>47</v>
      </c>
      <c r="G11" s="43" t="s">
        <v>51</v>
      </c>
      <c r="H11" s="294"/>
      <c r="I11" s="48">
        <v>0</v>
      </c>
      <c r="J11" s="116"/>
      <c r="K11" s="228">
        <v>30</v>
      </c>
      <c r="L11" s="228"/>
      <c r="M11" s="228"/>
      <c r="N11" s="228"/>
      <c r="O11" s="228"/>
      <c r="P11" s="228"/>
      <c r="Q11" s="119"/>
      <c r="R11" s="60">
        <f t="shared" ref="R11" si="6">SUM(J11:P11)</f>
        <v>30</v>
      </c>
      <c r="S11" s="48">
        <f t="shared" ref="S11" si="7">SUM(J11:Q11)</f>
        <v>30</v>
      </c>
      <c r="T11" s="47">
        <v>0</v>
      </c>
      <c r="U11" s="116"/>
      <c r="V11" s="228"/>
      <c r="W11" s="228"/>
      <c r="X11" s="228"/>
      <c r="Y11" s="228"/>
      <c r="Z11" s="228"/>
      <c r="AA11" s="228"/>
      <c r="AB11" s="119">
        <f t="shared" ref="AB11" si="8">T11*25-AC11</f>
        <v>0</v>
      </c>
      <c r="AC11" s="48">
        <f t="shared" ref="AC11" si="9">SUM(U11:AA11)</f>
        <v>0</v>
      </c>
      <c r="AD11" s="47">
        <f t="shared" ref="AD11" si="10">SUM(U11:AB11)</f>
        <v>0</v>
      </c>
    </row>
    <row r="12" spans="1:30" ht="30.6" customHeight="1" thickBot="1" x14ac:dyDescent="0.35">
      <c r="A12" s="277"/>
      <c r="B12" s="278"/>
      <c r="C12" s="198" t="s">
        <v>63</v>
      </c>
      <c r="D12" s="198" t="s">
        <v>26</v>
      </c>
      <c r="E12" s="198" t="s">
        <v>210</v>
      </c>
      <c r="F12" s="198" t="s">
        <v>47</v>
      </c>
      <c r="G12" s="43" t="s">
        <v>51</v>
      </c>
      <c r="H12" s="294"/>
      <c r="I12" s="48">
        <v>1</v>
      </c>
      <c r="J12" s="116"/>
      <c r="K12" s="132"/>
      <c r="L12" s="132">
        <v>15</v>
      </c>
      <c r="M12" s="132"/>
      <c r="N12" s="132"/>
      <c r="O12" s="132"/>
      <c r="P12" s="132"/>
      <c r="Q12" s="119">
        <f t="shared" ref="Q12:Q23" si="11">I12*25-R12</f>
        <v>10</v>
      </c>
      <c r="R12" s="60">
        <f t="shared" si="4"/>
        <v>15</v>
      </c>
      <c r="S12" s="48">
        <f t="shared" si="1"/>
        <v>25</v>
      </c>
      <c r="T12" s="47">
        <v>1</v>
      </c>
      <c r="U12" s="116"/>
      <c r="V12" s="132"/>
      <c r="W12" s="132">
        <v>15</v>
      </c>
      <c r="X12" s="132"/>
      <c r="Y12" s="132"/>
      <c r="Z12" s="132"/>
      <c r="AA12" s="132"/>
      <c r="AB12" s="119">
        <f t="shared" si="5"/>
        <v>10</v>
      </c>
      <c r="AC12" s="48">
        <f t="shared" ref="AC12:AC23" si="12">SUM(U12:AA12)</f>
        <v>15</v>
      </c>
      <c r="AD12" s="47">
        <f t="shared" si="3"/>
        <v>25</v>
      </c>
    </row>
    <row r="13" spans="1:30" ht="34.799999999999997" customHeight="1" x14ac:dyDescent="0.3">
      <c r="A13" s="268" t="s">
        <v>115</v>
      </c>
      <c r="B13" s="270" t="s">
        <v>155</v>
      </c>
      <c r="C13" s="197" t="s">
        <v>93</v>
      </c>
      <c r="D13" s="63" t="s">
        <v>23</v>
      </c>
      <c r="E13" s="197" t="s">
        <v>109</v>
      </c>
      <c r="F13" s="197" t="s">
        <v>106</v>
      </c>
      <c r="G13" s="35" t="s">
        <v>38</v>
      </c>
      <c r="H13" s="294"/>
      <c r="I13" s="41">
        <v>2</v>
      </c>
      <c r="J13" s="126">
        <v>30</v>
      </c>
      <c r="K13" s="38"/>
      <c r="L13" s="38"/>
      <c r="M13" s="38"/>
      <c r="N13" s="38"/>
      <c r="O13" s="38"/>
      <c r="P13" s="38"/>
      <c r="Q13" s="118">
        <f t="shared" si="11"/>
        <v>20</v>
      </c>
      <c r="R13" s="36">
        <f t="shared" si="4"/>
        <v>30</v>
      </c>
      <c r="S13" s="41">
        <f t="shared" si="1"/>
        <v>50</v>
      </c>
      <c r="T13" s="40">
        <v>2</v>
      </c>
      <c r="U13" s="126">
        <v>10</v>
      </c>
      <c r="V13" s="38"/>
      <c r="W13" s="38"/>
      <c r="X13" s="38"/>
      <c r="Y13" s="38"/>
      <c r="Z13" s="38"/>
      <c r="AA13" s="38"/>
      <c r="AB13" s="118">
        <f t="shared" si="5"/>
        <v>40</v>
      </c>
      <c r="AC13" s="41">
        <f t="shared" si="12"/>
        <v>10</v>
      </c>
      <c r="AD13" s="40">
        <f t="shared" si="3"/>
        <v>50</v>
      </c>
    </row>
    <row r="14" spans="1:30" ht="30.6" customHeight="1" x14ac:dyDescent="0.3">
      <c r="A14" s="277"/>
      <c r="B14" s="278"/>
      <c r="C14" s="198" t="s">
        <v>94</v>
      </c>
      <c r="D14" s="198" t="s">
        <v>26</v>
      </c>
      <c r="E14" s="198" t="s">
        <v>109</v>
      </c>
      <c r="F14" s="198" t="s">
        <v>106</v>
      </c>
      <c r="G14" s="43" t="s">
        <v>39</v>
      </c>
      <c r="H14" s="294"/>
      <c r="I14" s="48">
        <v>2</v>
      </c>
      <c r="J14" s="116"/>
      <c r="K14" s="205">
        <v>15</v>
      </c>
      <c r="L14" s="205"/>
      <c r="M14" s="205"/>
      <c r="N14" s="205"/>
      <c r="O14" s="205"/>
      <c r="P14" s="205"/>
      <c r="Q14" s="119">
        <f t="shared" si="11"/>
        <v>35</v>
      </c>
      <c r="R14" s="60">
        <f t="shared" si="4"/>
        <v>15</v>
      </c>
      <c r="S14" s="48">
        <f t="shared" si="1"/>
        <v>50</v>
      </c>
      <c r="T14" s="47">
        <v>2</v>
      </c>
      <c r="U14" s="116"/>
      <c r="V14" s="205">
        <v>10</v>
      </c>
      <c r="W14" s="205"/>
      <c r="X14" s="205"/>
      <c r="Y14" s="205"/>
      <c r="Z14" s="205"/>
      <c r="AA14" s="205"/>
      <c r="AB14" s="119">
        <f t="shared" si="5"/>
        <v>40</v>
      </c>
      <c r="AC14" s="48">
        <f t="shared" si="12"/>
        <v>10</v>
      </c>
      <c r="AD14" s="47">
        <f t="shared" si="3"/>
        <v>50</v>
      </c>
    </row>
    <row r="15" spans="1:30" ht="31.2" customHeight="1" x14ac:dyDescent="0.3">
      <c r="A15" s="277"/>
      <c r="B15" s="278"/>
      <c r="C15" s="198" t="s">
        <v>96</v>
      </c>
      <c r="D15" s="198" t="s">
        <v>26</v>
      </c>
      <c r="E15" s="198" t="s">
        <v>110</v>
      </c>
      <c r="F15" s="198" t="s">
        <v>106</v>
      </c>
      <c r="G15" s="43" t="s">
        <v>38</v>
      </c>
      <c r="H15" s="294"/>
      <c r="I15" s="48">
        <v>2</v>
      </c>
      <c r="J15" s="116">
        <v>15</v>
      </c>
      <c r="K15" s="205"/>
      <c r="L15" s="205"/>
      <c r="M15" s="205"/>
      <c r="N15" s="205"/>
      <c r="O15" s="205"/>
      <c r="P15" s="205"/>
      <c r="Q15" s="119">
        <f t="shared" si="11"/>
        <v>35</v>
      </c>
      <c r="R15" s="60">
        <f t="shared" si="4"/>
        <v>15</v>
      </c>
      <c r="S15" s="48">
        <f t="shared" si="1"/>
        <v>50</v>
      </c>
      <c r="T15" s="47">
        <v>2</v>
      </c>
      <c r="U15" s="116">
        <v>10</v>
      </c>
      <c r="V15" s="205"/>
      <c r="W15" s="205"/>
      <c r="X15" s="205"/>
      <c r="Y15" s="205"/>
      <c r="Z15" s="205"/>
      <c r="AA15" s="205"/>
      <c r="AB15" s="119">
        <f t="shared" si="5"/>
        <v>40</v>
      </c>
      <c r="AC15" s="48">
        <f t="shared" si="12"/>
        <v>10</v>
      </c>
      <c r="AD15" s="47">
        <f t="shared" si="3"/>
        <v>50</v>
      </c>
    </row>
    <row r="16" spans="1:30" ht="31.2" customHeight="1" x14ac:dyDescent="0.3">
      <c r="A16" s="277"/>
      <c r="B16" s="278"/>
      <c r="C16" s="198" t="s">
        <v>97</v>
      </c>
      <c r="D16" s="198" t="s">
        <v>26</v>
      </c>
      <c r="E16" s="198" t="s">
        <v>110</v>
      </c>
      <c r="F16" s="198" t="s">
        <v>106</v>
      </c>
      <c r="G16" s="43" t="s">
        <v>39</v>
      </c>
      <c r="H16" s="294"/>
      <c r="I16" s="48">
        <v>2</v>
      </c>
      <c r="J16" s="116"/>
      <c r="K16" s="205">
        <v>15</v>
      </c>
      <c r="L16" s="205"/>
      <c r="M16" s="205"/>
      <c r="N16" s="205"/>
      <c r="O16" s="205"/>
      <c r="P16" s="205"/>
      <c r="Q16" s="119">
        <f t="shared" si="11"/>
        <v>35</v>
      </c>
      <c r="R16" s="60">
        <f t="shared" si="4"/>
        <v>15</v>
      </c>
      <c r="S16" s="48">
        <f t="shared" si="1"/>
        <v>50</v>
      </c>
      <c r="T16" s="47">
        <v>2</v>
      </c>
      <c r="U16" s="116"/>
      <c r="V16" s="205">
        <v>10</v>
      </c>
      <c r="W16" s="205"/>
      <c r="X16" s="205"/>
      <c r="Y16" s="205"/>
      <c r="Z16" s="205"/>
      <c r="AA16" s="205"/>
      <c r="AB16" s="119">
        <f t="shared" si="5"/>
        <v>40</v>
      </c>
      <c r="AC16" s="48">
        <f t="shared" si="12"/>
        <v>10</v>
      </c>
      <c r="AD16" s="47">
        <f t="shared" si="3"/>
        <v>50</v>
      </c>
    </row>
    <row r="17" spans="1:30" ht="43.8" customHeight="1" x14ac:dyDescent="0.3">
      <c r="A17" s="277"/>
      <c r="B17" s="278"/>
      <c r="C17" s="198" t="s">
        <v>99</v>
      </c>
      <c r="D17" s="73" t="s">
        <v>23</v>
      </c>
      <c r="E17" s="198" t="s">
        <v>111</v>
      </c>
      <c r="F17" s="198" t="s">
        <v>106</v>
      </c>
      <c r="G17" s="43" t="s">
        <v>38</v>
      </c>
      <c r="H17" s="294"/>
      <c r="I17" s="98">
        <v>2</v>
      </c>
      <c r="J17" s="116">
        <v>30</v>
      </c>
      <c r="K17" s="205"/>
      <c r="L17" s="205"/>
      <c r="M17" s="205"/>
      <c r="N17" s="205"/>
      <c r="O17" s="205"/>
      <c r="P17" s="205"/>
      <c r="Q17" s="119">
        <f t="shared" si="11"/>
        <v>20</v>
      </c>
      <c r="R17" s="60">
        <f t="shared" si="4"/>
        <v>30</v>
      </c>
      <c r="S17" s="48">
        <f t="shared" si="1"/>
        <v>50</v>
      </c>
      <c r="T17" s="91">
        <v>2</v>
      </c>
      <c r="U17" s="116">
        <v>10</v>
      </c>
      <c r="V17" s="205"/>
      <c r="W17" s="205"/>
      <c r="X17" s="205"/>
      <c r="Y17" s="205"/>
      <c r="Z17" s="205"/>
      <c r="AA17" s="205"/>
      <c r="AB17" s="119">
        <f t="shared" si="5"/>
        <v>40</v>
      </c>
      <c r="AC17" s="48">
        <f t="shared" si="12"/>
        <v>10</v>
      </c>
      <c r="AD17" s="47">
        <f t="shared" si="3"/>
        <v>50</v>
      </c>
    </row>
    <row r="18" spans="1:30" ht="39.6" customHeight="1" thickBot="1" x14ac:dyDescent="0.35">
      <c r="A18" s="289"/>
      <c r="B18" s="286"/>
      <c r="C18" s="199" t="s">
        <v>98</v>
      </c>
      <c r="D18" s="199" t="s">
        <v>26</v>
      </c>
      <c r="E18" s="199" t="s">
        <v>227</v>
      </c>
      <c r="F18" s="199" t="s">
        <v>106</v>
      </c>
      <c r="G18" s="80" t="s">
        <v>39</v>
      </c>
      <c r="H18" s="294"/>
      <c r="I18" s="57">
        <v>2</v>
      </c>
      <c r="J18" s="142"/>
      <c r="K18" s="53">
        <v>30</v>
      </c>
      <c r="L18" s="53"/>
      <c r="M18" s="53"/>
      <c r="N18" s="53"/>
      <c r="O18" s="53"/>
      <c r="P18" s="53"/>
      <c r="Q18" s="143">
        <f t="shared" si="11"/>
        <v>20</v>
      </c>
      <c r="R18" s="68">
        <f t="shared" si="4"/>
        <v>30</v>
      </c>
      <c r="S18" s="57">
        <f t="shared" si="1"/>
        <v>50</v>
      </c>
      <c r="T18" s="78">
        <v>2</v>
      </c>
      <c r="U18" s="142"/>
      <c r="V18" s="53">
        <v>10</v>
      </c>
      <c r="W18" s="53"/>
      <c r="X18" s="53"/>
      <c r="Y18" s="53"/>
      <c r="Z18" s="53"/>
      <c r="AA18" s="53"/>
      <c r="AB18" s="143">
        <f t="shared" si="5"/>
        <v>40</v>
      </c>
      <c r="AC18" s="57">
        <f t="shared" si="12"/>
        <v>10</v>
      </c>
      <c r="AD18" s="78">
        <f t="shared" si="3"/>
        <v>50</v>
      </c>
    </row>
    <row r="19" spans="1:30" ht="35.4" customHeight="1" x14ac:dyDescent="0.3">
      <c r="A19" s="268" t="s">
        <v>86</v>
      </c>
      <c r="B19" s="270" t="s">
        <v>156</v>
      </c>
      <c r="C19" s="197" t="s">
        <v>185</v>
      </c>
      <c r="D19" s="197" t="s">
        <v>26</v>
      </c>
      <c r="E19" s="197" t="s">
        <v>113</v>
      </c>
      <c r="F19" s="197" t="s">
        <v>47</v>
      </c>
      <c r="G19" s="35" t="s">
        <v>39</v>
      </c>
      <c r="H19" s="294"/>
      <c r="I19" s="36">
        <v>2</v>
      </c>
      <c r="J19" s="37"/>
      <c r="K19" s="38">
        <v>30</v>
      </c>
      <c r="L19" s="38"/>
      <c r="M19" s="38"/>
      <c r="N19" s="38"/>
      <c r="O19" s="38"/>
      <c r="P19" s="38"/>
      <c r="Q19" s="39">
        <f>I19*25-R19</f>
        <v>20</v>
      </c>
      <c r="R19" s="64">
        <f>SUM(J19:P19)</f>
        <v>30</v>
      </c>
      <c r="S19" s="41">
        <f>SUM(J19:Q19)</f>
        <v>50</v>
      </c>
      <c r="T19" s="64">
        <v>2</v>
      </c>
      <c r="U19" s="37"/>
      <c r="V19" s="38">
        <v>10</v>
      </c>
      <c r="W19" s="38"/>
      <c r="X19" s="38"/>
      <c r="Y19" s="38"/>
      <c r="Z19" s="38"/>
      <c r="AA19" s="38"/>
      <c r="AB19" s="39">
        <f>T19*25-AC19</f>
        <v>40</v>
      </c>
      <c r="AC19" s="215">
        <f>SUM(U19:AA19)</f>
        <v>10</v>
      </c>
      <c r="AD19" s="211">
        <f>SUM(U19:AB19)</f>
        <v>50</v>
      </c>
    </row>
    <row r="20" spans="1:30" ht="32.4" customHeight="1" x14ac:dyDescent="0.3">
      <c r="A20" s="277"/>
      <c r="B20" s="278"/>
      <c r="C20" s="198" t="s">
        <v>64</v>
      </c>
      <c r="D20" s="198" t="s">
        <v>26</v>
      </c>
      <c r="E20" s="198" t="s">
        <v>181</v>
      </c>
      <c r="F20" s="198" t="s">
        <v>47</v>
      </c>
      <c r="G20" s="43" t="s">
        <v>38</v>
      </c>
      <c r="H20" s="294"/>
      <c r="I20" s="60">
        <v>1</v>
      </c>
      <c r="J20" s="45">
        <v>15</v>
      </c>
      <c r="K20" s="205"/>
      <c r="L20" s="205"/>
      <c r="M20" s="205"/>
      <c r="N20" s="205"/>
      <c r="O20" s="205"/>
      <c r="P20" s="205"/>
      <c r="Q20" s="115">
        <f>I20*25-R20</f>
        <v>10</v>
      </c>
      <c r="R20" s="65">
        <f>SUM(J20:P20)</f>
        <v>15</v>
      </c>
      <c r="S20" s="48">
        <f>SUM(J20:Q20)</f>
        <v>25</v>
      </c>
      <c r="T20" s="65">
        <v>1</v>
      </c>
      <c r="U20" s="45">
        <v>10</v>
      </c>
      <c r="V20" s="198"/>
      <c r="W20" s="205"/>
      <c r="X20" s="205"/>
      <c r="Y20" s="205"/>
      <c r="Z20" s="205"/>
      <c r="AA20" s="205"/>
      <c r="AB20" s="46">
        <f>T20*25-AC20</f>
        <v>15</v>
      </c>
      <c r="AC20" s="216">
        <f>SUM(U20:AA20)</f>
        <v>10</v>
      </c>
      <c r="AD20" s="212">
        <f>SUM(U20:AB20)</f>
        <v>25</v>
      </c>
    </row>
    <row r="21" spans="1:30" ht="36" customHeight="1" x14ac:dyDescent="0.3">
      <c r="A21" s="277"/>
      <c r="B21" s="278"/>
      <c r="C21" s="198" t="s">
        <v>194</v>
      </c>
      <c r="D21" s="198" t="s">
        <v>26</v>
      </c>
      <c r="E21" s="198" t="s">
        <v>114</v>
      </c>
      <c r="F21" s="198" t="s">
        <v>46</v>
      </c>
      <c r="G21" s="43" t="s">
        <v>38</v>
      </c>
      <c r="H21" s="294"/>
      <c r="I21" s="60">
        <v>2</v>
      </c>
      <c r="J21" s="45">
        <v>30</v>
      </c>
      <c r="K21" s="205"/>
      <c r="L21" s="205"/>
      <c r="M21" s="205"/>
      <c r="N21" s="205"/>
      <c r="O21" s="205"/>
      <c r="P21" s="205"/>
      <c r="Q21" s="46">
        <f>I21*25-R21</f>
        <v>20</v>
      </c>
      <c r="R21" s="65">
        <f>SUM(J21:P21)</f>
        <v>30</v>
      </c>
      <c r="S21" s="48">
        <f>SUM(J21:Q21)</f>
        <v>50</v>
      </c>
      <c r="T21" s="65">
        <v>2</v>
      </c>
      <c r="U21" s="45">
        <v>15</v>
      </c>
      <c r="V21" s="205"/>
      <c r="W21" s="205"/>
      <c r="X21" s="205"/>
      <c r="Y21" s="205"/>
      <c r="Z21" s="205"/>
      <c r="AA21" s="205"/>
      <c r="AB21" s="46">
        <f>T21*25-AC21</f>
        <v>35</v>
      </c>
      <c r="AC21" s="216">
        <f>SUM(U21:AA21)</f>
        <v>15</v>
      </c>
      <c r="AD21" s="212">
        <f>SUM(U21:AB21)</f>
        <v>50</v>
      </c>
    </row>
    <row r="22" spans="1:30" ht="33" customHeight="1" x14ac:dyDescent="0.3">
      <c r="A22" s="277"/>
      <c r="B22" s="278"/>
      <c r="C22" s="198" t="s">
        <v>65</v>
      </c>
      <c r="D22" s="73" t="s">
        <v>23</v>
      </c>
      <c r="E22" s="198" t="s">
        <v>113</v>
      </c>
      <c r="F22" s="198" t="s">
        <v>47</v>
      </c>
      <c r="G22" s="43" t="s">
        <v>38</v>
      </c>
      <c r="H22" s="294"/>
      <c r="I22" s="60">
        <v>1</v>
      </c>
      <c r="J22" s="45">
        <v>15</v>
      </c>
      <c r="K22" s="205"/>
      <c r="L22" s="205"/>
      <c r="M22" s="205"/>
      <c r="N22" s="205"/>
      <c r="O22" s="205"/>
      <c r="P22" s="205"/>
      <c r="Q22" s="46">
        <f t="shared" si="11"/>
        <v>10</v>
      </c>
      <c r="R22" s="65">
        <f t="shared" si="4"/>
        <v>15</v>
      </c>
      <c r="S22" s="48">
        <f t="shared" si="1"/>
        <v>25</v>
      </c>
      <c r="T22" s="65">
        <v>1</v>
      </c>
      <c r="U22" s="45">
        <v>10</v>
      </c>
      <c r="V22" s="205"/>
      <c r="W22" s="205"/>
      <c r="X22" s="205"/>
      <c r="Y22" s="205"/>
      <c r="Z22" s="205"/>
      <c r="AA22" s="205"/>
      <c r="AB22" s="46">
        <f t="shared" si="5"/>
        <v>15</v>
      </c>
      <c r="AC22" s="216">
        <f t="shared" si="12"/>
        <v>10</v>
      </c>
      <c r="AD22" s="212">
        <f t="shared" si="3"/>
        <v>25</v>
      </c>
    </row>
    <row r="23" spans="1:30" ht="43.2" customHeight="1" thickBot="1" x14ac:dyDescent="0.35">
      <c r="A23" s="269"/>
      <c r="B23" s="271"/>
      <c r="C23" s="200" t="s">
        <v>195</v>
      </c>
      <c r="D23" s="200" t="s">
        <v>26</v>
      </c>
      <c r="E23" s="262" t="s">
        <v>221</v>
      </c>
      <c r="F23" s="200" t="s">
        <v>47</v>
      </c>
      <c r="G23" s="50" t="s">
        <v>39</v>
      </c>
      <c r="H23" s="294"/>
      <c r="I23" s="86">
        <v>2</v>
      </c>
      <c r="J23" s="218"/>
      <c r="K23" s="219">
        <v>20</v>
      </c>
      <c r="L23" s="219"/>
      <c r="M23" s="219"/>
      <c r="N23" s="219"/>
      <c r="O23" s="70"/>
      <c r="P23" s="70"/>
      <c r="Q23" s="71">
        <f t="shared" si="11"/>
        <v>30</v>
      </c>
      <c r="R23" s="79">
        <f t="shared" ref="R23" si="13">SUM(J23:P23)</f>
        <v>20</v>
      </c>
      <c r="S23" s="62">
        <f t="shared" si="1"/>
        <v>50</v>
      </c>
      <c r="T23" s="109">
        <v>2</v>
      </c>
      <c r="U23" s="218"/>
      <c r="V23" s="219">
        <v>10</v>
      </c>
      <c r="W23" s="219"/>
      <c r="X23" s="219"/>
      <c r="Y23" s="220"/>
      <c r="Z23" s="70"/>
      <c r="AA23" s="70"/>
      <c r="AB23" s="71">
        <f t="shared" si="5"/>
        <v>40</v>
      </c>
      <c r="AC23" s="217">
        <f t="shared" si="12"/>
        <v>10</v>
      </c>
      <c r="AD23" s="214">
        <f t="shared" si="3"/>
        <v>50</v>
      </c>
    </row>
    <row r="24" spans="1:30" ht="21" customHeight="1" thickBot="1" x14ac:dyDescent="0.35">
      <c r="A24" s="311" t="s">
        <v>7</v>
      </c>
      <c r="B24" s="312"/>
      <c r="C24" s="312"/>
      <c r="D24" s="312"/>
      <c r="E24" s="312"/>
      <c r="F24" s="312"/>
      <c r="G24" s="313"/>
      <c r="H24" s="300" t="s">
        <v>7</v>
      </c>
      <c r="I24" s="141">
        <f>SUM(I25:I42)</f>
        <v>33</v>
      </c>
      <c r="J24" s="165">
        <f t="shared" ref="J24:AD24" si="14">SUM(J25:J42)</f>
        <v>184</v>
      </c>
      <c r="K24" s="165">
        <f t="shared" si="14"/>
        <v>105</v>
      </c>
      <c r="L24" s="165">
        <f t="shared" si="14"/>
        <v>45</v>
      </c>
      <c r="M24" s="165">
        <f t="shared" si="14"/>
        <v>0</v>
      </c>
      <c r="N24" s="165">
        <f t="shared" si="14"/>
        <v>75</v>
      </c>
      <c r="O24" s="165">
        <f t="shared" si="14"/>
        <v>0</v>
      </c>
      <c r="P24" s="165">
        <f t="shared" si="14"/>
        <v>0</v>
      </c>
      <c r="Q24" s="165">
        <f t="shared" si="14"/>
        <v>446</v>
      </c>
      <c r="R24" s="165">
        <f t="shared" si="14"/>
        <v>409</v>
      </c>
      <c r="S24" s="165">
        <f t="shared" si="14"/>
        <v>855</v>
      </c>
      <c r="T24" s="165">
        <f t="shared" si="14"/>
        <v>33</v>
      </c>
      <c r="U24" s="165">
        <f t="shared" si="14"/>
        <v>94</v>
      </c>
      <c r="V24" s="165">
        <f t="shared" si="14"/>
        <v>40</v>
      </c>
      <c r="W24" s="165">
        <f t="shared" si="14"/>
        <v>45</v>
      </c>
      <c r="X24" s="165">
        <f t="shared" si="14"/>
        <v>0</v>
      </c>
      <c r="Y24" s="165">
        <f t="shared" si="14"/>
        <v>40</v>
      </c>
      <c r="Z24" s="165">
        <f t="shared" si="14"/>
        <v>0</v>
      </c>
      <c r="AA24" s="165">
        <f t="shared" si="14"/>
        <v>0</v>
      </c>
      <c r="AB24" s="165">
        <f t="shared" si="14"/>
        <v>606</v>
      </c>
      <c r="AC24" s="165">
        <f t="shared" si="14"/>
        <v>219</v>
      </c>
      <c r="AD24" s="165">
        <f t="shared" si="14"/>
        <v>825</v>
      </c>
    </row>
    <row r="25" spans="1:30" ht="33" customHeight="1" x14ac:dyDescent="0.3">
      <c r="A25" s="268" t="s">
        <v>4</v>
      </c>
      <c r="B25" s="270" t="s">
        <v>91</v>
      </c>
      <c r="C25" s="197" t="s">
        <v>212</v>
      </c>
      <c r="D25" s="197" t="s">
        <v>26</v>
      </c>
      <c r="E25" s="197" t="s">
        <v>217</v>
      </c>
      <c r="F25" s="197" t="s">
        <v>47</v>
      </c>
      <c r="G25" s="35" t="s">
        <v>52</v>
      </c>
      <c r="H25" s="296"/>
      <c r="I25" s="58">
        <v>2</v>
      </c>
      <c r="J25" s="37"/>
      <c r="K25" s="38"/>
      <c r="L25" s="38">
        <v>30</v>
      </c>
      <c r="M25" s="38"/>
      <c r="N25" s="38"/>
      <c r="O25" s="38"/>
      <c r="P25" s="38"/>
      <c r="Q25" s="39">
        <f>I25*25-R25</f>
        <v>20</v>
      </c>
      <c r="R25" s="41">
        <f t="shared" ref="R25:R42" si="15">SUM(J25:P25)</f>
        <v>30</v>
      </c>
      <c r="S25" s="40">
        <f t="shared" ref="S25:S42" si="16">SUM(J25:Q25)</f>
        <v>50</v>
      </c>
      <c r="T25" s="41">
        <v>2</v>
      </c>
      <c r="U25" s="128"/>
      <c r="V25" s="125"/>
      <c r="W25" s="125">
        <v>30</v>
      </c>
      <c r="X25" s="125"/>
      <c r="Y25" s="125"/>
      <c r="Z25" s="125"/>
      <c r="AA25" s="125"/>
      <c r="AB25" s="115">
        <f t="shared" ref="AB25:AB42" si="17">T25*25-AC25</f>
        <v>20</v>
      </c>
      <c r="AC25" s="56">
        <f t="shared" ref="AC25:AC42" si="18">SUM(U25:AA25)</f>
        <v>30</v>
      </c>
      <c r="AD25" s="49">
        <f t="shared" ref="AD25:AD42" si="19">SUM(U25:AB25)</f>
        <v>50</v>
      </c>
    </row>
    <row r="26" spans="1:30" ht="33" customHeight="1" x14ac:dyDescent="0.3">
      <c r="A26" s="277"/>
      <c r="B26" s="278"/>
      <c r="C26" s="198" t="s">
        <v>66</v>
      </c>
      <c r="D26" s="198" t="s">
        <v>26</v>
      </c>
      <c r="E26" s="198" t="s">
        <v>137</v>
      </c>
      <c r="F26" s="198" t="s">
        <v>47</v>
      </c>
      <c r="G26" s="43" t="s">
        <v>51</v>
      </c>
      <c r="H26" s="296"/>
      <c r="I26" s="44">
        <v>1</v>
      </c>
      <c r="J26" s="45">
        <v>10</v>
      </c>
      <c r="K26" s="232"/>
      <c r="L26" s="232"/>
      <c r="M26" s="232"/>
      <c r="N26" s="232"/>
      <c r="O26" s="232"/>
      <c r="P26" s="232"/>
      <c r="Q26" s="46">
        <f>I26*25-R26</f>
        <v>15</v>
      </c>
      <c r="R26" s="49">
        <f t="shared" si="15"/>
        <v>10</v>
      </c>
      <c r="S26" s="48">
        <f t="shared" si="16"/>
        <v>25</v>
      </c>
      <c r="T26" s="48">
        <v>1</v>
      </c>
      <c r="U26" s="45">
        <v>5</v>
      </c>
      <c r="V26" s="20"/>
      <c r="W26" s="20"/>
      <c r="X26" s="20"/>
      <c r="Y26" s="20"/>
      <c r="Z26" s="20"/>
      <c r="AA26" s="20"/>
      <c r="AB26" s="46">
        <f t="shared" si="17"/>
        <v>20</v>
      </c>
      <c r="AC26" s="65">
        <f t="shared" si="18"/>
        <v>5</v>
      </c>
      <c r="AD26" s="48">
        <f t="shared" si="19"/>
        <v>25</v>
      </c>
    </row>
    <row r="27" spans="1:30" ht="25.95" customHeight="1" x14ac:dyDescent="0.3">
      <c r="A27" s="277"/>
      <c r="B27" s="278"/>
      <c r="C27" s="198" t="s">
        <v>90</v>
      </c>
      <c r="D27" s="198" t="s">
        <v>26</v>
      </c>
      <c r="E27" s="198" t="s">
        <v>183</v>
      </c>
      <c r="F27" s="198" t="s">
        <v>47</v>
      </c>
      <c r="G27" s="43" t="s">
        <v>51</v>
      </c>
      <c r="H27" s="296"/>
      <c r="I27" s="74">
        <v>1</v>
      </c>
      <c r="J27" s="45"/>
      <c r="K27" s="232"/>
      <c r="L27" s="232"/>
      <c r="M27" s="232"/>
      <c r="N27" s="232">
        <v>15</v>
      </c>
      <c r="O27" s="232"/>
      <c r="P27" s="232"/>
      <c r="Q27" s="46">
        <f>I27*25-R27</f>
        <v>10</v>
      </c>
      <c r="R27" s="49">
        <f t="shared" si="15"/>
        <v>15</v>
      </c>
      <c r="S27" s="56">
        <f t="shared" si="16"/>
        <v>25</v>
      </c>
      <c r="T27" s="231">
        <v>1</v>
      </c>
      <c r="U27" s="45"/>
      <c r="V27" s="20"/>
      <c r="W27" s="20"/>
      <c r="X27" s="20"/>
      <c r="Y27" s="20">
        <v>10</v>
      </c>
      <c r="Z27" s="20"/>
      <c r="AA27" s="20"/>
      <c r="AB27" s="46">
        <f t="shared" si="17"/>
        <v>15</v>
      </c>
      <c r="AC27" s="48">
        <f t="shared" si="18"/>
        <v>10</v>
      </c>
      <c r="AD27" s="48">
        <f t="shared" si="19"/>
        <v>25</v>
      </c>
    </row>
    <row r="28" spans="1:30" ht="25.95" customHeight="1" x14ac:dyDescent="0.3">
      <c r="A28" s="277"/>
      <c r="B28" s="278"/>
      <c r="C28" s="198" t="s">
        <v>79</v>
      </c>
      <c r="D28" s="198" t="s">
        <v>26</v>
      </c>
      <c r="E28" s="198" t="s">
        <v>184</v>
      </c>
      <c r="F28" s="198" t="s">
        <v>47</v>
      </c>
      <c r="G28" s="43" t="s">
        <v>51</v>
      </c>
      <c r="H28" s="296"/>
      <c r="I28" s="58">
        <v>1</v>
      </c>
      <c r="J28" s="45">
        <v>9</v>
      </c>
      <c r="K28" s="232"/>
      <c r="L28" s="232"/>
      <c r="M28" s="232"/>
      <c r="N28" s="232"/>
      <c r="O28" s="232"/>
      <c r="P28" s="232"/>
      <c r="Q28" s="46">
        <f>I28*25-R28</f>
        <v>16</v>
      </c>
      <c r="R28" s="49">
        <f t="shared" si="15"/>
        <v>9</v>
      </c>
      <c r="S28" s="56">
        <f t="shared" si="16"/>
        <v>25</v>
      </c>
      <c r="T28" s="48">
        <v>1</v>
      </c>
      <c r="U28" s="45">
        <v>9</v>
      </c>
      <c r="V28" s="20"/>
      <c r="W28" s="20"/>
      <c r="X28" s="20"/>
      <c r="Y28" s="20"/>
      <c r="Z28" s="232"/>
      <c r="AA28" s="232"/>
      <c r="AB28" s="46">
        <f t="shared" si="17"/>
        <v>16</v>
      </c>
      <c r="AC28" s="59">
        <f t="shared" si="18"/>
        <v>9</v>
      </c>
      <c r="AD28" s="49">
        <f t="shared" si="19"/>
        <v>25</v>
      </c>
    </row>
    <row r="29" spans="1:30" ht="25.95" customHeight="1" x14ac:dyDescent="0.3">
      <c r="A29" s="277"/>
      <c r="B29" s="278"/>
      <c r="C29" s="198" t="s">
        <v>87</v>
      </c>
      <c r="D29" s="198" t="s">
        <v>26</v>
      </c>
      <c r="E29" s="198" t="s">
        <v>210</v>
      </c>
      <c r="F29" s="198" t="s">
        <v>47</v>
      </c>
      <c r="G29" s="43" t="s">
        <v>51</v>
      </c>
      <c r="H29" s="296"/>
      <c r="I29" s="48">
        <v>1</v>
      </c>
      <c r="J29" s="52"/>
      <c r="K29" s="53"/>
      <c r="L29" s="53">
        <v>15</v>
      </c>
      <c r="M29" s="53"/>
      <c r="N29" s="53"/>
      <c r="O29" s="53"/>
      <c r="P29" s="53"/>
      <c r="Q29" s="54">
        <f>I29*25-R29</f>
        <v>10</v>
      </c>
      <c r="R29" s="60">
        <f t="shared" si="15"/>
        <v>15</v>
      </c>
      <c r="S29" s="48">
        <f t="shared" si="16"/>
        <v>25</v>
      </c>
      <c r="T29" s="47">
        <v>1</v>
      </c>
      <c r="U29" s="142"/>
      <c r="V29" s="53"/>
      <c r="W29" s="53">
        <v>15</v>
      </c>
      <c r="X29" s="53"/>
      <c r="Y29" s="53"/>
      <c r="Z29" s="232"/>
      <c r="AA29" s="232"/>
      <c r="AB29" s="119">
        <f t="shared" si="17"/>
        <v>10</v>
      </c>
      <c r="AC29" s="48">
        <f t="shared" si="18"/>
        <v>15</v>
      </c>
      <c r="AD29" s="47">
        <f t="shared" si="19"/>
        <v>25</v>
      </c>
    </row>
    <row r="30" spans="1:30" ht="27.6" customHeight="1" thickBot="1" x14ac:dyDescent="0.35">
      <c r="A30" s="289"/>
      <c r="B30" s="286"/>
      <c r="C30" s="199" t="s">
        <v>62</v>
      </c>
      <c r="D30" s="199" t="s">
        <v>41</v>
      </c>
      <c r="E30" s="199" t="s">
        <v>216</v>
      </c>
      <c r="F30" s="199" t="s">
        <v>47</v>
      </c>
      <c r="G30" s="80" t="s">
        <v>51</v>
      </c>
      <c r="H30" s="296"/>
      <c r="I30" s="68">
        <v>0</v>
      </c>
      <c r="J30" s="69"/>
      <c r="K30" s="70">
        <v>30</v>
      </c>
      <c r="L30" s="70"/>
      <c r="M30" s="70"/>
      <c r="N30" s="70"/>
      <c r="O30" s="70"/>
      <c r="P30" s="70"/>
      <c r="Q30" s="71"/>
      <c r="R30" s="76">
        <f t="shared" si="15"/>
        <v>30</v>
      </c>
      <c r="S30" s="129">
        <f t="shared" si="16"/>
        <v>30</v>
      </c>
      <c r="T30" s="44">
        <v>0</v>
      </c>
      <c r="U30" s="52"/>
      <c r="V30" s="53">
        <v>0</v>
      </c>
      <c r="W30" s="53"/>
      <c r="X30" s="53"/>
      <c r="Y30" s="53"/>
      <c r="Z30" s="256"/>
      <c r="AA30" s="256"/>
      <c r="AB30" s="257"/>
      <c r="AC30" s="258">
        <f t="shared" si="18"/>
        <v>0</v>
      </c>
      <c r="AD30" s="129">
        <f t="shared" si="19"/>
        <v>0</v>
      </c>
    </row>
    <row r="31" spans="1:30" ht="36.6" customHeight="1" x14ac:dyDescent="0.3">
      <c r="A31" s="275" t="s">
        <v>116</v>
      </c>
      <c r="B31" s="265" t="s">
        <v>208</v>
      </c>
      <c r="C31" s="197" t="s">
        <v>103</v>
      </c>
      <c r="D31" s="197" t="s">
        <v>26</v>
      </c>
      <c r="E31" s="197" t="s">
        <v>181</v>
      </c>
      <c r="F31" s="197" t="s">
        <v>106</v>
      </c>
      <c r="G31" s="35" t="s">
        <v>38</v>
      </c>
      <c r="H31" s="294"/>
      <c r="I31" s="36">
        <v>2</v>
      </c>
      <c r="J31" s="37">
        <v>30</v>
      </c>
      <c r="K31" s="38"/>
      <c r="L31" s="38"/>
      <c r="M31" s="38"/>
      <c r="N31" s="38"/>
      <c r="O31" s="38"/>
      <c r="P31" s="38"/>
      <c r="Q31" s="226">
        <f t="shared" ref="Q31:Q36" si="20">I31*25-R31</f>
        <v>20</v>
      </c>
      <c r="R31" s="36">
        <f t="shared" ref="R31:R34" si="21">SUM(J31:P31)</f>
        <v>30</v>
      </c>
      <c r="S31" s="41">
        <f t="shared" ref="S31:S40" si="22">SUM(J31:Q31)</f>
        <v>50</v>
      </c>
      <c r="T31" s="40">
        <v>2</v>
      </c>
      <c r="U31" s="37">
        <v>15</v>
      </c>
      <c r="V31" s="38"/>
      <c r="W31" s="38"/>
      <c r="X31" s="38"/>
      <c r="Y31" s="38"/>
      <c r="Z31" s="38"/>
      <c r="AA31" s="38"/>
      <c r="AB31" s="39">
        <f t="shared" ref="AB31:AB40" si="23">T31*25-AC31</f>
        <v>35</v>
      </c>
      <c r="AC31" s="41">
        <f t="shared" ref="AC31:AC40" si="24">SUM(U31:AA31)</f>
        <v>15</v>
      </c>
      <c r="AD31" s="40">
        <f t="shared" ref="AD31:AD40" si="25">SUM(U31:AB31)</f>
        <v>50</v>
      </c>
    </row>
    <row r="32" spans="1:30" ht="38.4" customHeight="1" x14ac:dyDescent="0.3">
      <c r="A32" s="276"/>
      <c r="B32" s="266"/>
      <c r="C32" s="198" t="s">
        <v>104</v>
      </c>
      <c r="D32" s="198" t="s">
        <v>26</v>
      </c>
      <c r="E32" s="198" t="s">
        <v>181</v>
      </c>
      <c r="F32" s="198" t="s">
        <v>106</v>
      </c>
      <c r="G32" s="43" t="s">
        <v>39</v>
      </c>
      <c r="H32" s="294"/>
      <c r="I32" s="60">
        <v>2</v>
      </c>
      <c r="J32" s="45"/>
      <c r="K32" s="166">
        <v>30</v>
      </c>
      <c r="L32" s="166"/>
      <c r="M32" s="166"/>
      <c r="N32" s="166"/>
      <c r="O32" s="166"/>
      <c r="P32" s="166"/>
      <c r="Q32" s="143">
        <f t="shared" si="20"/>
        <v>20</v>
      </c>
      <c r="R32" s="60">
        <f t="shared" si="21"/>
        <v>30</v>
      </c>
      <c r="S32" s="48">
        <f t="shared" si="22"/>
        <v>50</v>
      </c>
      <c r="T32" s="47">
        <v>2</v>
      </c>
      <c r="U32" s="45"/>
      <c r="V32" s="166">
        <v>15</v>
      </c>
      <c r="W32" s="166"/>
      <c r="X32" s="166"/>
      <c r="Y32" s="166"/>
      <c r="Z32" s="166"/>
      <c r="AA32" s="166"/>
      <c r="AB32" s="46">
        <f t="shared" si="23"/>
        <v>35</v>
      </c>
      <c r="AC32" s="48">
        <f t="shared" si="24"/>
        <v>15</v>
      </c>
      <c r="AD32" s="47">
        <f t="shared" si="25"/>
        <v>50</v>
      </c>
    </row>
    <row r="33" spans="1:30" ht="34.799999999999997" customHeight="1" x14ac:dyDescent="0.3">
      <c r="A33" s="276"/>
      <c r="B33" s="266"/>
      <c r="C33" s="198" t="s">
        <v>196</v>
      </c>
      <c r="D33" s="73" t="s">
        <v>23</v>
      </c>
      <c r="E33" s="198" t="s">
        <v>121</v>
      </c>
      <c r="F33" s="198" t="s">
        <v>106</v>
      </c>
      <c r="G33" s="43" t="s">
        <v>38</v>
      </c>
      <c r="H33" s="294"/>
      <c r="I33" s="60">
        <v>2</v>
      </c>
      <c r="J33" s="45">
        <v>30</v>
      </c>
      <c r="K33" s="166"/>
      <c r="L33" s="166"/>
      <c r="M33" s="166"/>
      <c r="N33" s="166"/>
      <c r="O33" s="166"/>
      <c r="P33" s="166"/>
      <c r="Q33" s="143">
        <f t="shared" si="20"/>
        <v>20</v>
      </c>
      <c r="R33" s="60">
        <f t="shared" si="21"/>
        <v>30</v>
      </c>
      <c r="S33" s="48">
        <f t="shared" si="22"/>
        <v>50</v>
      </c>
      <c r="T33" s="47">
        <v>2</v>
      </c>
      <c r="U33" s="45">
        <v>15</v>
      </c>
      <c r="V33" s="166"/>
      <c r="W33" s="166"/>
      <c r="X33" s="166"/>
      <c r="Y33" s="166"/>
      <c r="Z33" s="166"/>
      <c r="AA33" s="166"/>
      <c r="AB33" s="46">
        <f t="shared" si="23"/>
        <v>35</v>
      </c>
      <c r="AC33" s="48">
        <f t="shared" si="24"/>
        <v>15</v>
      </c>
      <c r="AD33" s="47">
        <f t="shared" si="25"/>
        <v>50</v>
      </c>
    </row>
    <row r="34" spans="1:30" ht="39" customHeight="1" x14ac:dyDescent="0.3">
      <c r="A34" s="276"/>
      <c r="B34" s="266"/>
      <c r="C34" s="198" t="s">
        <v>197</v>
      </c>
      <c r="D34" s="198" t="s">
        <v>26</v>
      </c>
      <c r="E34" s="198" t="s">
        <v>121</v>
      </c>
      <c r="F34" s="198" t="s">
        <v>106</v>
      </c>
      <c r="G34" s="43" t="s">
        <v>39</v>
      </c>
      <c r="H34" s="294"/>
      <c r="I34" s="60">
        <v>3</v>
      </c>
      <c r="J34" s="45"/>
      <c r="K34" s="166">
        <v>30</v>
      </c>
      <c r="L34" s="166"/>
      <c r="M34" s="166"/>
      <c r="N34" s="166"/>
      <c r="O34" s="166"/>
      <c r="P34" s="166"/>
      <c r="Q34" s="143">
        <f t="shared" si="20"/>
        <v>45</v>
      </c>
      <c r="R34" s="60">
        <f t="shared" si="21"/>
        <v>30</v>
      </c>
      <c r="S34" s="48">
        <f t="shared" si="22"/>
        <v>75</v>
      </c>
      <c r="T34" s="47">
        <v>3</v>
      </c>
      <c r="U34" s="45"/>
      <c r="V34" s="166">
        <v>15</v>
      </c>
      <c r="W34" s="166"/>
      <c r="X34" s="166"/>
      <c r="Y34" s="166"/>
      <c r="Z34" s="166"/>
      <c r="AA34" s="166"/>
      <c r="AB34" s="46">
        <f t="shared" si="23"/>
        <v>60</v>
      </c>
      <c r="AC34" s="48">
        <f t="shared" si="24"/>
        <v>15</v>
      </c>
      <c r="AD34" s="47">
        <f t="shared" si="25"/>
        <v>75</v>
      </c>
    </row>
    <row r="35" spans="1:30" ht="37.200000000000003" customHeight="1" x14ac:dyDescent="0.3">
      <c r="A35" s="276"/>
      <c r="B35" s="266"/>
      <c r="C35" s="198" t="s">
        <v>130</v>
      </c>
      <c r="D35" s="198" t="s">
        <v>26</v>
      </c>
      <c r="E35" s="198" t="s">
        <v>220</v>
      </c>
      <c r="F35" s="198" t="s">
        <v>47</v>
      </c>
      <c r="G35" s="43" t="s">
        <v>38</v>
      </c>
      <c r="H35" s="294"/>
      <c r="I35" s="60">
        <v>2</v>
      </c>
      <c r="J35" s="45">
        <v>15</v>
      </c>
      <c r="K35" s="166"/>
      <c r="L35" s="166"/>
      <c r="M35" s="186"/>
      <c r="N35" s="166"/>
      <c r="O35" s="166"/>
      <c r="P35" s="166"/>
      <c r="Q35" s="143">
        <f t="shared" si="20"/>
        <v>35</v>
      </c>
      <c r="R35" s="60">
        <f t="shared" ref="R35" si="26">SUM(J35:P35)</f>
        <v>15</v>
      </c>
      <c r="S35" s="48">
        <f t="shared" ref="S35" si="27">SUM(J35:Q35)</f>
        <v>50</v>
      </c>
      <c r="T35" s="47">
        <v>2</v>
      </c>
      <c r="U35" s="116">
        <v>10</v>
      </c>
      <c r="V35" s="166"/>
      <c r="W35" s="166"/>
      <c r="X35" s="186"/>
      <c r="Y35" s="166"/>
      <c r="Z35" s="166"/>
      <c r="AA35" s="166"/>
      <c r="AB35" s="119">
        <f t="shared" ref="AB35" si="28">T35*25-AC35</f>
        <v>40</v>
      </c>
      <c r="AC35" s="48">
        <f t="shared" ref="AC35" si="29">SUM(U35:AA35)</f>
        <v>10</v>
      </c>
      <c r="AD35" s="47">
        <f t="shared" ref="AD35" si="30">SUM(U35:AB35)</f>
        <v>50</v>
      </c>
    </row>
    <row r="36" spans="1:30" ht="47.4" customHeight="1" thickBot="1" x14ac:dyDescent="0.35">
      <c r="A36" s="307"/>
      <c r="B36" s="267"/>
      <c r="C36" s="198" t="s">
        <v>215</v>
      </c>
      <c r="D36" s="159" t="s">
        <v>26</v>
      </c>
      <c r="E36" s="159" t="s">
        <v>227</v>
      </c>
      <c r="F36" s="159" t="s">
        <v>47</v>
      </c>
      <c r="G36" s="67" t="s">
        <v>39</v>
      </c>
      <c r="H36" s="294"/>
      <c r="I36" s="60">
        <v>2</v>
      </c>
      <c r="J36" s="45"/>
      <c r="K36" s="166">
        <v>15</v>
      </c>
      <c r="L36" s="166"/>
      <c r="M36" s="186"/>
      <c r="N36" s="166"/>
      <c r="O36" s="166"/>
      <c r="P36" s="166"/>
      <c r="Q36" s="143">
        <f t="shared" si="20"/>
        <v>35</v>
      </c>
      <c r="R36" s="60">
        <f t="shared" ref="R36" si="31">SUM(J36:P36)</f>
        <v>15</v>
      </c>
      <c r="S36" s="48">
        <f t="shared" ref="S36" si="32">SUM(J36:Q36)</f>
        <v>50</v>
      </c>
      <c r="T36" s="47">
        <v>2</v>
      </c>
      <c r="U36" s="116"/>
      <c r="V36" s="166">
        <v>10</v>
      </c>
      <c r="W36" s="166"/>
      <c r="X36" s="186"/>
      <c r="Y36" s="166"/>
      <c r="Z36" s="166"/>
      <c r="AA36" s="166"/>
      <c r="AB36" s="119">
        <f t="shared" ref="AB36" si="33">T36*25-AC36</f>
        <v>40</v>
      </c>
      <c r="AC36" s="48">
        <f t="shared" ref="AC36" si="34">SUM(U36:AA36)</f>
        <v>10</v>
      </c>
      <c r="AD36" s="47">
        <f t="shared" ref="AD36" si="35">SUM(U36:AB36)</f>
        <v>50</v>
      </c>
    </row>
    <row r="37" spans="1:30" ht="36" customHeight="1" x14ac:dyDescent="0.3">
      <c r="A37" s="268" t="s">
        <v>192</v>
      </c>
      <c r="B37" s="270" t="s">
        <v>157</v>
      </c>
      <c r="C37" s="197" t="s">
        <v>100</v>
      </c>
      <c r="D37" s="88" t="s">
        <v>23</v>
      </c>
      <c r="E37" s="197" t="s">
        <v>112</v>
      </c>
      <c r="F37" s="197" t="s">
        <v>46</v>
      </c>
      <c r="G37" s="35" t="s">
        <v>38</v>
      </c>
      <c r="H37" s="294"/>
      <c r="I37" s="41">
        <v>3</v>
      </c>
      <c r="J37" s="183">
        <v>30</v>
      </c>
      <c r="K37" s="172"/>
      <c r="L37" s="172"/>
      <c r="M37" s="172"/>
      <c r="N37" s="172"/>
      <c r="O37" s="38"/>
      <c r="P37" s="38"/>
      <c r="Q37" s="184">
        <f t="shared" ref="Q37:Q40" si="36">I37*25-R37</f>
        <v>45</v>
      </c>
      <c r="R37" s="41">
        <f t="shared" ref="R37:R40" si="37">SUM(J37:P37)</f>
        <v>30</v>
      </c>
      <c r="S37" s="40">
        <f t="shared" si="22"/>
        <v>75</v>
      </c>
      <c r="T37" s="41">
        <v>3</v>
      </c>
      <c r="U37" s="185">
        <v>10</v>
      </c>
      <c r="V37" s="172"/>
      <c r="W37" s="172"/>
      <c r="X37" s="172"/>
      <c r="Y37" s="172"/>
      <c r="Z37" s="38"/>
      <c r="AA37" s="38"/>
      <c r="AB37" s="39">
        <f t="shared" si="23"/>
        <v>65</v>
      </c>
      <c r="AC37" s="36">
        <f t="shared" si="24"/>
        <v>10</v>
      </c>
      <c r="AD37" s="41">
        <f t="shared" si="25"/>
        <v>75</v>
      </c>
    </row>
    <row r="38" spans="1:30" ht="36" customHeight="1" x14ac:dyDescent="0.3">
      <c r="A38" s="277"/>
      <c r="B38" s="278"/>
      <c r="C38" s="198" t="s">
        <v>101</v>
      </c>
      <c r="D38" s="169" t="s">
        <v>26</v>
      </c>
      <c r="E38" s="198" t="s">
        <v>112</v>
      </c>
      <c r="F38" s="198" t="s">
        <v>46</v>
      </c>
      <c r="G38" s="43" t="s">
        <v>39</v>
      </c>
      <c r="H38" s="294"/>
      <c r="I38" s="49">
        <v>3</v>
      </c>
      <c r="J38" s="175"/>
      <c r="K38" s="171"/>
      <c r="L38" s="171"/>
      <c r="M38" s="171"/>
      <c r="N38" s="171">
        <v>30</v>
      </c>
      <c r="O38" s="125"/>
      <c r="P38" s="125"/>
      <c r="Q38" s="176">
        <f t="shared" si="36"/>
        <v>45</v>
      </c>
      <c r="R38" s="48">
        <f t="shared" si="37"/>
        <v>30</v>
      </c>
      <c r="S38" s="56">
        <f t="shared" si="22"/>
        <v>75</v>
      </c>
      <c r="T38" s="49">
        <v>3</v>
      </c>
      <c r="U38" s="177"/>
      <c r="V38" s="171"/>
      <c r="W38" s="171"/>
      <c r="X38" s="171"/>
      <c r="Y38" s="171">
        <v>15</v>
      </c>
      <c r="Z38" s="125"/>
      <c r="AA38" s="125"/>
      <c r="AB38" s="115">
        <f t="shared" si="23"/>
        <v>60</v>
      </c>
      <c r="AC38" s="60">
        <f t="shared" si="24"/>
        <v>15</v>
      </c>
      <c r="AD38" s="48">
        <f t="shared" si="25"/>
        <v>75</v>
      </c>
    </row>
    <row r="39" spans="1:30" ht="35.4" customHeight="1" x14ac:dyDescent="0.3">
      <c r="A39" s="277"/>
      <c r="B39" s="278"/>
      <c r="C39" s="198" t="s">
        <v>198</v>
      </c>
      <c r="D39" s="170" t="s">
        <v>23</v>
      </c>
      <c r="E39" s="198" t="s">
        <v>112</v>
      </c>
      <c r="F39" s="198" t="s">
        <v>46</v>
      </c>
      <c r="G39" s="43" t="s">
        <v>38</v>
      </c>
      <c r="H39" s="294"/>
      <c r="I39" s="49">
        <v>3</v>
      </c>
      <c r="J39" s="178">
        <v>30</v>
      </c>
      <c r="K39" s="169"/>
      <c r="L39" s="169"/>
      <c r="M39" s="169"/>
      <c r="N39" s="169"/>
      <c r="O39" s="125"/>
      <c r="P39" s="166"/>
      <c r="Q39" s="176">
        <f t="shared" si="36"/>
        <v>45</v>
      </c>
      <c r="R39" s="48">
        <f t="shared" si="37"/>
        <v>30</v>
      </c>
      <c r="S39" s="56">
        <f t="shared" si="22"/>
        <v>75</v>
      </c>
      <c r="T39" s="49">
        <v>3</v>
      </c>
      <c r="U39" s="179">
        <v>10</v>
      </c>
      <c r="V39" s="169"/>
      <c r="W39" s="169"/>
      <c r="X39" s="169"/>
      <c r="Y39" s="169"/>
      <c r="Z39" s="125"/>
      <c r="AA39" s="125"/>
      <c r="AB39" s="115">
        <f t="shared" si="23"/>
        <v>65</v>
      </c>
      <c r="AC39" s="60">
        <f t="shared" si="24"/>
        <v>10</v>
      </c>
      <c r="AD39" s="48">
        <f t="shared" si="25"/>
        <v>75</v>
      </c>
    </row>
    <row r="40" spans="1:30" ht="36" customHeight="1" x14ac:dyDescent="0.3">
      <c r="A40" s="277"/>
      <c r="B40" s="278"/>
      <c r="C40" s="198" t="s">
        <v>102</v>
      </c>
      <c r="D40" s="169" t="s">
        <v>26</v>
      </c>
      <c r="E40" s="198" t="s">
        <v>246</v>
      </c>
      <c r="F40" s="198" t="s">
        <v>46</v>
      </c>
      <c r="G40" s="43" t="s">
        <v>39</v>
      </c>
      <c r="H40" s="294"/>
      <c r="I40" s="49">
        <v>3</v>
      </c>
      <c r="J40" s="180"/>
      <c r="K40" s="181"/>
      <c r="L40" s="181"/>
      <c r="M40" s="181"/>
      <c r="N40" s="181">
        <v>30</v>
      </c>
      <c r="O40" s="125"/>
      <c r="P40" s="166"/>
      <c r="Q40" s="176">
        <f t="shared" si="36"/>
        <v>45</v>
      </c>
      <c r="R40" s="48">
        <f t="shared" si="37"/>
        <v>30</v>
      </c>
      <c r="S40" s="56">
        <f t="shared" si="22"/>
        <v>75</v>
      </c>
      <c r="T40" s="49">
        <v>3</v>
      </c>
      <c r="U40" s="182"/>
      <c r="V40" s="181"/>
      <c r="W40" s="181"/>
      <c r="X40" s="181"/>
      <c r="Y40" s="181">
        <v>15</v>
      </c>
      <c r="Z40" s="125"/>
      <c r="AA40" s="125"/>
      <c r="AB40" s="115">
        <f t="shared" si="23"/>
        <v>60</v>
      </c>
      <c r="AC40" s="60">
        <f t="shared" si="24"/>
        <v>15</v>
      </c>
      <c r="AD40" s="48">
        <f t="shared" si="25"/>
        <v>75</v>
      </c>
    </row>
    <row r="41" spans="1:30" ht="39" customHeight="1" thickBot="1" x14ac:dyDescent="0.35">
      <c r="A41" s="269"/>
      <c r="B41" s="271"/>
      <c r="C41" s="200" t="s">
        <v>186</v>
      </c>
      <c r="D41" s="200" t="s">
        <v>26</v>
      </c>
      <c r="E41" s="200" t="s">
        <v>122</v>
      </c>
      <c r="F41" s="200" t="s">
        <v>47</v>
      </c>
      <c r="G41" s="50" t="s">
        <v>38</v>
      </c>
      <c r="H41" s="294"/>
      <c r="I41" s="62">
        <v>1</v>
      </c>
      <c r="J41" s="117">
        <v>15</v>
      </c>
      <c r="K41" s="70"/>
      <c r="L41" s="70"/>
      <c r="M41" s="70"/>
      <c r="N41" s="70"/>
      <c r="O41" s="70"/>
      <c r="P41" s="70"/>
      <c r="Q41" s="120">
        <f>I41*25-R41</f>
        <v>10</v>
      </c>
      <c r="R41" s="51">
        <f>SUM(J41:P41)</f>
        <v>15</v>
      </c>
      <c r="S41" s="62">
        <f>SUM(J41:Q41)</f>
        <v>25</v>
      </c>
      <c r="T41" s="55">
        <v>1</v>
      </c>
      <c r="U41" s="117">
        <v>10</v>
      </c>
      <c r="V41" s="70"/>
      <c r="W41" s="70"/>
      <c r="X41" s="70"/>
      <c r="Y41" s="70"/>
      <c r="Z41" s="70"/>
      <c r="AA41" s="70"/>
      <c r="AB41" s="120">
        <f>T41*25-AC41</f>
        <v>15</v>
      </c>
      <c r="AC41" s="62">
        <f>SUM(U41:AA41)</f>
        <v>10</v>
      </c>
      <c r="AD41" s="55">
        <f>SUM(U41:AB41)</f>
        <v>25</v>
      </c>
    </row>
    <row r="42" spans="1:30" ht="42" customHeight="1" thickBot="1" x14ac:dyDescent="0.35">
      <c r="A42" s="201" t="s">
        <v>199</v>
      </c>
      <c r="B42" s="224" t="s">
        <v>188</v>
      </c>
      <c r="C42" s="198" t="s">
        <v>187</v>
      </c>
      <c r="D42" s="66" t="s">
        <v>23</v>
      </c>
      <c r="E42" s="198" t="s">
        <v>113</v>
      </c>
      <c r="F42" s="198" t="s">
        <v>47</v>
      </c>
      <c r="G42" s="43" t="s">
        <v>38</v>
      </c>
      <c r="H42" s="294"/>
      <c r="I42" s="127">
        <v>1</v>
      </c>
      <c r="J42" s="173">
        <v>15</v>
      </c>
      <c r="K42" s="194"/>
      <c r="L42" s="194"/>
      <c r="M42" s="194"/>
      <c r="N42" s="194"/>
      <c r="O42" s="194"/>
      <c r="P42" s="194"/>
      <c r="Q42" s="195">
        <f t="shared" ref="Q42" si="38">I42*25-R42</f>
        <v>10</v>
      </c>
      <c r="R42" s="189">
        <f t="shared" si="15"/>
        <v>15</v>
      </c>
      <c r="S42" s="33">
        <f t="shared" si="16"/>
        <v>25</v>
      </c>
      <c r="T42" s="188">
        <v>1</v>
      </c>
      <c r="U42" s="196">
        <v>10</v>
      </c>
      <c r="V42" s="194"/>
      <c r="W42" s="194"/>
      <c r="X42" s="194"/>
      <c r="Y42" s="194"/>
      <c r="Z42" s="194"/>
      <c r="AA42" s="194"/>
      <c r="AB42" s="195">
        <f t="shared" si="17"/>
        <v>15</v>
      </c>
      <c r="AC42" s="33">
        <f t="shared" si="18"/>
        <v>10</v>
      </c>
      <c r="AD42" s="188">
        <f t="shared" si="19"/>
        <v>25</v>
      </c>
    </row>
    <row r="43" spans="1:30" ht="24.6" customHeight="1" thickBot="1" x14ac:dyDescent="0.35">
      <c r="A43" s="272" t="s">
        <v>8</v>
      </c>
      <c r="B43" s="273"/>
      <c r="C43" s="273"/>
      <c r="D43" s="273"/>
      <c r="E43" s="273"/>
      <c r="F43" s="273"/>
      <c r="G43" s="274"/>
      <c r="H43" s="295" t="s">
        <v>8</v>
      </c>
      <c r="I43" s="72">
        <f>SUM(I44:I60)</f>
        <v>32</v>
      </c>
      <c r="J43" s="72">
        <f t="shared" ref="J43:AD43" si="39">SUM(J44:J60)</f>
        <v>140</v>
      </c>
      <c r="K43" s="72">
        <f t="shared" si="39"/>
        <v>90</v>
      </c>
      <c r="L43" s="72">
        <f t="shared" si="39"/>
        <v>45</v>
      </c>
      <c r="M43" s="72">
        <f t="shared" si="39"/>
        <v>70</v>
      </c>
      <c r="N43" s="72">
        <f t="shared" si="39"/>
        <v>30</v>
      </c>
      <c r="O43" s="72">
        <f t="shared" si="39"/>
        <v>0</v>
      </c>
      <c r="P43" s="72">
        <f t="shared" si="39"/>
        <v>0</v>
      </c>
      <c r="Q43" s="72">
        <f t="shared" si="39"/>
        <v>425</v>
      </c>
      <c r="R43" s="72">
        <f t="shared" si="39"/>
        <v>375</v>
      </c>
      <c r="S43" s="72">
        <f t="shared" si="39"/>
        <v>800</v>
      </c>
      <c r="T43" s="72">
        <f t="shared" si="39"/>
        <v>32</v>
      </c>
      <c r="U43" s="72">
        <f t="shared" si="39"/>
        <v>85</v>
      </c>
      <c r="V43" s="72">
        <f t="shared" si="39"/>
        <v>45</v>
      </c>
      <c r="W43" s="72">
        <f t="shared" si="39"/>
        <v>40</v>
      </c>
      <c r="X43" s="72">
        <f t="shared" si="39"/>
        <v>20</v>
      </c>
      <c r="Y43" s="72">
        <f t="shared" si="39"/>
        <v>33</v>
      </c>
      <c r="Z43" s="72">
        <f t="shared" si="39"/>
        <v>0</v>
      </c>
      <c r="AA43" s="72">
        <f t="shared" si="39"/>
        <v>0</v>
      </c>
      <c r="AB43" s="72">
        <f t="shared" si="39"/>
        <v>577</v>
      </c>
      <c r="AC43" s="72">
        <f t="shared" si="39"/>
        <v>223</v>
      </c>
      <c r="AD43" s="72">
        <f t="shared" si="39"/>
        <v>800</v>
      </c>
    </row>
    <row r="44" spans="1:30" ht="33" customHeight="1" x14ac:dyDescent="0.3">
      <c r="A44" s="268" t="s">
        <v>165</v>
      </c>
      <c r="B44" s="270" t="s">
        <v>35</v>
      </c>
      <c r="C44" s="197" t="s">
        <v>213</v>
      </c>
      <c r="D44" s="197" t="s">
        <v>26</v>
      </c>
      <c r="E44" s="34" t="s">
        <v>217</v>
      </c>
      <c r="F44" s="34" t="s">
        <v>47</v>
      </c>
      <c r="G44" s="35" t="s">
        <v>52</v>
      </c>
      <c r="H44" s="296"/>
      <c r="I44" s="58">
        <v>2</v>
      </c>
      <c r="J44" s="37"/>
      <c r="K44" s="38"/>
      <c r="L44" s="38">
        <v>30</v>
      </c>
      <c r="M44" s="38"/>
      <c r="N44" s="38"/>
      <c r="O44" s="38"/>
      <c r="P44" s="38"/>
      <c r="Q44" s="39">
        <f t="shared" ref="Q44:Q53" si="40">I44*25-R44</f>
        <v>20</v>
      </c>
      <c r="R44" s="56">
        <f t="shared" ref="R44:R69" si="41">SUM(J44:P44)</f>
        <v>30</v>
      </c>
      <c r="S44" s="49">
        <f t="shared" ref="S44:S69" si="42">SUM(J44:Q44)</f>
        <v>50</v>
      </c>
      <c r="T44" s="58">
        <v>2</v>
      </c>
      <c r="U44" s="37"/>
      <c r="V44" s="38"/>
      <c r="W44" s="38">
        <v>30</v>
      </c>
      <c r="X44" s="38"/>
      <c r="Y44" s="38"/>
      <c r="Z44" s="38"/>
      <c r="AA44" s="38"/>
      <c r="AB44" s="39">
        <f t="shared" ref="AB44:AB69" si="43">T44*25-AC44</f>
        <v>20</v>
      </c>
      <c r="AC44" s="64">
        <f t="shared" ref="AC44:AC69" si="44">SUM(U44:AA44)</f>
        <v>30</v>
      </c>
      <c r="AD44" s="41">
        <f t="shared" ref="AD44:AD69" si="45">SUM(U44:AB44)</f>
        <v>50</v>
      </c>
    </row>
    <row r="45" spans="1:30" ht="32.25" customHeight="1" thickBot="1" x14ac:dyDescent="0.35">
      <c r="A45" s="289"/>
      <c r="B45" s="286"/>
      <c r="C45" s="199" t="s">
        <v>92</v>
      </c>
      <c r="D45" s="199" t="s">
        <v>26</v>
      </c>
      <c r="E45" s="61" t="s">
        <v>137</v>
      </c>
      <c r="F45" s="61" t="s">
        <v>47</v>
      </c>
      <c r="G45" s="80" t="s">
        <v>51</v>
      </c>
      <c r="H45" s="296"/>
      <c r="I45" s="68">
        <v>1</v>
      </c>
      <c r="J45" s="52"/>
      <c r="K45" s="53"/>
      <c r="L45" s="53"/>
      <c r="M45" s="81"/>
      <c r="N45" s="53">
        <v>15</v>
      </c>
      <c r="O45" s="53"/>
      <c r="P45" s="53"/>
      <c r="Q45" s="54">
        <f t="shared" si="40"/>
        <v>10</v>
      </c>
      <c r="R45" s="78">
        <f t="shared" si="41"/>
        <v>15</v>
      </c>
      <c r="S45" s="57">
        <f t="shared" si="42"/>
        <v>25</v>
      </c>
      <c r="T45" s="68">
        <v>1</v>
      </c>
      <c r="U45" s="52"/>
      <c r="V45" s="53"/>
      <c r="W45" s="53"/>
      <c r="X45" s="81"/>
      <c r="Y45" s="53">
        <v>8</v>
      </c>
      <c r="Z45" s="53"/>
      <c r="AA45" s="53"/>
      <c r="AB45" s="54">
        <f t="shared" si="43"/>
        <v>17</v>
      </c>
      <c r="AC45" s="75">
        <f t="shared" si="44"/>
        <v>8</v>
      </c>
      <c r="AD45" s="57">
        <f t="shared" si="45"/>
        <v>25</v>
      </c>
    </row>
    <row r="46" spans="1:30" ht="32.25" customHeight="1" x14ac:dyDescent="0.3">
      <c r="A46" s="275" t="s">
        <v>166</v>
      </c>
      <c r="B46" s="265" t="s">
        <v>209</v>
      </c>
      <c r="C46" s="197" t="s">
        <v>105</v>
      </c>
      <c r="D46" s="197" t="s">
        <v>26</v>
      </c>
      <c r="E46" s="197" t="s">
        <v>109</v>
      </c>
      <c r="F46" s="197" t="s">
        <v>106</v>
      </c>
      <c r="G46" s="35" t="s">
        <v>38</v>
      </c>
      <c r="H46" s="294"/>
      <c r="I46" s="36">
        <v>1</v>
      </c>
      <c r="J46" s="37">
        <v>15</v>
      </c>
      <c r="K46" s="38"/>
      <c r="L46" s="38"/>
      <c r="M46" s="187"/>
      <c r="N46" s="38"/>
      <c r="O46" s="38"/>
      <c r="P46" s="38"/>
      <c r="Q46" s="39">
        <f t="shared" ref="Q46:Q51" si="46">I46*25-R46</f>
        <v>10</v>
      </c>
      <c r="R46" s="36">
        <f t="shared" ref="R46:R51" si="47">SUM(J46:P46)</f>
        <v>15</v>
      </c>
      <c r="S46" s="41">
        <f t="shared" ref="S46:S51" si="48">SUM(J46:Q46)</f>
        <v>25</v>
      </c>
      <c r="T46" s="40">
        <v>1</v>
      </c>
      <c r="U46" s="126">
        <v>10</v>
      </c>
      <c r="V46" s="38"/>
      <c r="W46" s="38"/>
      <c r="X46" s="187"/>
      <c r="Y46" s="38"/>
      <c r="Z46" s="38"/>
      <c r="AA46" s="38"/>
      <c r="AB46" s="118">
        <f t="shared" ref="AB46:AB51" si="49">T46*25-AC46</f>
        <v>15</v>
      </c>
      <c r="AC46" s="41">
        <f t="shared" ref="AC46:AC51" si="50">SUM(U46:AA46)</f>
        <v>10</v>
      </c>
      <c r="AD46" s="40">
        <f t="shared" ref="AD46:AD51" si="51">SUM(U46:AB46)</f>
        <v>25</v>
      </c>
    </row>
    <row r="47" spans="1:30" ht="34.799999999999997" customHeight="1" x14ac:dyDescent="0.3">
      <c r="A47" s="276"/>
      <c r="B47" s="266"/>
      <c r="C47" s="198" t="s">
        <v>152</v>
      </c>
      <c r="D47" s="198" t="s">
        <v>26</v>
      </c>
      <c r="E47" s="198" t="s">
        <v>220</v>
      </c>
      <c r="F47" s="198" t="s">
        <v>106</v>
      </c>
      <c r="G47" s="43" t="s">
        <v>39</v>
      </c>
      <c r="H47" s="294"/>
      <c r="I47" s="60">
        <v>2</v>
      </c>
      <c r="J47" s="45"/>
      <c r="K47" s="166"/>
      <c r="L47" s="166"/>
      <c r="M47" s="168">
        <v>20</v>
      </c>
      <c r="N47" s="166"/>
      <c r="O47" s="166"/>
      <c r="P47" s="166"/>
      <c r="Q47" s="46">
        <f t="shared" si="46"/>
        <v>30</v>
      </c>
      <c r="R47" s="60">
        <f t="shared" si="47"/>
        <v>20</v>
      </c>
      <c r="S47" s="48">
        <f t="shared" si="48"/>
        <v>50</v>
      </c>
      <c r="T47" s="47">
        <v>2</v>
      </c>
      <c r="U47" s="116"/>
      <c r="V47" s="166"/>
      <c r="W47" s="166"/>
      <c r="X47" s="168">
        <v>10</v>
      </c>
      <c r="Y47" s="166"/>
      <c r="Z47" s="166"/>
      <c r="AA47" s="166"/>
      <c r="AB47" s="119">
        <f t="shared" si="49"/>
        <v>40</v>
      </c>
      <c r="AC47" s="48">
        <f t="shared" si="50"/>
        <v>10</v>
      </c>
      <c r="AD47" s="47">
        <f t="shared" si="51"/>
        <v>50</v>
      </c>
    </row>
    <row r="48" spans="1:30" ht="34.200000000000003" customHeight="1" x14ac:dyDescent="0.3">
      <c r="A48" s="276"/>
      <c r="B48" s="266"/>
      <c r="C48" s="198" t="s">
        <v>142</v>
      </c>
      <c r="D48" s="198" t="s">
        <v>26</v>
      </c>
      <c r="E48" s="198" t="s">
        <v>220</v>
      </c>
      <c r="F48" s="198" t="s">
        <v>106</v>
      </c>
      <c r="G48" s="43" t="s">
        <v>38</v>
      </c>
      <c r="H48" s="294"/>
      <c r="I48" s="60">
        <v>1</v>
      </c>
      <c r="J48" s="45">
        <v>15</v>
      </c>
      <c r="K48" s="166"/>
      <c r="L48" s="166"/>
      <c r="M48" s="166"/>
      <c r="N48" s="166"/>
      <c r="O48" s="166"/>
      <c r="P48" s="166"/>
      <c r="Q48" s="46">
        <f t="shared" si="46"/>
        <v>10</v>
      </c>
      <c r="R48" s="60">
        <f>SUM(J48:P48)</f>
        <v>15</v>
      </c>
      <c r="S48" s="48">
        <f>SUM(J48:Q48)</f>
        <v>25</v>
      </c>
      <c r="T48" s="47">
        <v>1</v>
      </c>
      <c r="U48" s="45">
        <v>10</v>
      </c>
      <c r="V48" s="166"/>
      <c r="W48" s="166"/>
      <c r="X48" s="166"/>
      <c r="Y48" s="166"/>
      <c r="Z48" s="166"/>
      <c r="AA48" s="166"/>
      <c r="AB48" s="46">
        <f>T48*25-AC48</f>
        <v>15</v>
      </c>
      <c r="AC48" s="48">
        <f>SUM(U48:AA48)</f>
        <v>10</v>
      </c>
      <c r="AD48" s="47">
        <f>SUM(U48:AB48)</f>
        <v>25</v>
      </c>
    </row>
    <row r="49" spans="1:30" ht="36" customHeight="1" thickBot="1" x14ac:dyDescent="0.35">
      <c r="A49" s="276"/>
      <c r="B49" s="266"/>
      <c r="C49" s="203" t="s">
        <v>107</v>
      </c>
      <c r="D49" s="203" t="s">
        <v>26</v>
      </c>
      <c r="E49" s="203" t="s">
        <v>222</v>
      </c>
      <c r="F49" s="203" t="s">
        <v>106</v>
      </c>
      <c r="G49" s="92" t="s">
        <v>39</v>
      </c>
      <c r="H49" s="294"/>
      <c r="I49" s="68">
        <v>1</v>
      </c>
      <c r="J49" s="52"/>
      <c r="K49" s="53"/>
      <c r="L49" s="53">
        <v>15</v>
      </c>
      <c r="M49" s="81"/>
      <c r="N49" s="53"/>
      <c r="O49" s="53"/>
      <c r="P49" s="53"/>
      <c r="Q49" s="54">
        <f t="shared" si="46"/>
        <v>10</v>
      </c>
      <c r="R49" s="68">
        <f t="shared" si="47"/>
        <v>15</v>
      </c>
      <c r="S49" s="57">
        <f t="shared" si="48"/>
        <v>25</v>
      </c>
      <c r="T49" s="78">
        <v>1</v>
      </c>
      <c r="U49" s="142"/>
      <c r="V49" s="53"/>
      <c r="W49" s="53">
        <v>10</v>
      </c>
      <c r="X49" s="81"/>
      <c r="Y49" s="53"/>
      <c r="Z49" s="53"/>
      <c r="AA49" s="53"/>
      <c r="AB49" s="143">
        <f t="shared" si="49"/>
        <v>15</v>
      </c>
      <c r="AC49" s="57">
        <f t="shared" si="50"/>
        <v>10</v>
      </c>
      <c r="AD49" s="78">
        <f t="shared" si="51"/>
        <v>25</v>
      </c>
    </row>
    <row r="50" spans="1:30" ht="32.25" customHeight="1" x14ac:dyDescent="0.3">
      <c r="A50" s="268" t="s">
        <v>193</v>
      </c>
      <c r="B50" s="270" t="s">
        <v>159</v>
      </c>
      <c r="C50" s="197" t="s">
        <v>158</v>
      </c>
      <c r="D50" s="88" t="s">
        <v>23</v>
      </c>
      <c r="E50" s="197" t="s">
        <v>114</v>
      </c>
      <c r="F50" s="197" t="s">
        <v>46</v>
      </c>
      <c r="G50" s="35" t="s">
        <v>38</v>
      </c>
      <c r="H50" s="294"/>
      <c r="I50" s="89">
        <v>2</v>
      </c>
      <c r="J50" s="185">
        <v>20</v>
      </c>
      <c r="K50" s="172"/>
      <c r="L50" s="172"/>
      <c r="M50" s="172"/>
      <c r="N50" s="172"/>
      <c r="O50" s="38"/>
      <c r="P50" s="38"/>
      <c r="Q50" s="39">
        <f t="shared" si="46"/>
        <v>30</v>
      </c>
      <c r="R50" s="64">
        <f t="shared" si="47"/>
        <v>20</v>
      </c>
      <c r="S50" s="41">
        <f t="shared" si="48"/>
        <v>50</v>
      </c>
      <c r="T50" s="107">
        <v>2</v>
      </c>
      <c r="U50" s="185">
        <v>15</v>
      </c>
      <c r="V50" s="172"/>
      <c r="W50" s="172"/>
      <c r="X50" s="172"/>
      <c r="Y50" s="172"/>
      <c r="Z50" s="38"/>
      <c r="AA50" s="38"/>
      <c r="AB50" s="39">
        <f t="shared" si="49"/>
        <v>35</v>
      </c>
      <c r="AC50" s="41">
        <f t="shared" si="50"/>
        <v>15</v>
      </c>
      <c r="AD50" s="40">
        <f t="shared" si="51"/>
        <v>50</v>
      </c>
    </row>
    <row r="51" spans="1:30" ht="32.25" customHeight="1" x14ac:dyDescent="0.3">
      <c r="A51" s="277"/>
      <c r="B51" s="278"/>
      <c r="C51" s="198" t="s">
        <v>28</v>
      </c>
      <c r="D51" s="66" t="s">
        <v>23</v>
      </c>
      <c r="E51" s="198" t="s">
        <v>181</v>
      </c>
      <c r="F51" s="198" t="s">
        <v>46</v>
      </c>
      <c r="G51" s="43" t="s">
        <v>38</v>
      </c>
      <c r="H51" s="294"/>
      <c r="I51" s="60">
        <v>1</v>
      </c>
      <c r="J51" s="45">
        <v>15</v>
      </c>
      <c r="K51" s="166"/>
      <c r="L51" s="166"/>
      <c r="M51" s="166"/>
      <c r="N51" s="166"/>
      <c r="O51" s="166"/>
      <c r="P51" s="166"/>
      <c r="Q51" s="46">
        <f t="shared" si="46"/>
        <v>10</v>
      </c>
      <c r="R51" s="65">
        <f t="shared" si="47"/>
        <v>15</v>
      </c>
      <c r="S51" s="48">
        <f t="shared" si="48"/>
        <v>25</v>
      </c>
      <c r="T51" s="65">
        <v>1</v>
      </c>
      <c r="U51" s="45">
        <v>10</v>
      </c>
      <c r="V51" s="166"/>
      <c r="W51" s="166"/>
      <c r="X51" s="166"/>
      <c r="Y51" s="166"/>
      <c r="Z51" s="166"/>
      <c r="AA51" s="166"/>
      <c r="AB51" s="46">
        <f t="shared" si="49"/>
        <v>15</v>
      </c>
      <c r="AC51" s="48">
        <f t="shared" si="50"/>
        <v>10</v>
      </c>
      <c r="AD51" s="47">
        <f t="shared" si="51"/>
        <v>25</v>
      </c>
    </row>
    <row r="52" spans="1:30" ht="30.75" customHeight="1" x14ac:dyDescent="0.3">
      <c r="A52" s="277"/>
      <c r="B52" s="278"/>
      <c r="C52" s="198" t="s">
        <v>67</v>
      </c>
      <c r="D52" s="198" t="s">
        <v>26</v>
      </c>
      <c r="E52" s="198" t="s">
        <v>122</v>
      </c>
      <c r="F52" s="198" t="s">
        <v>47</v>
      </c>
      <c r="G52" s="43" t="s">
        <v>38</v>
      </c>
      <c r="H52" s="294"/>
      <c r="I52" s="74">
        <v>1</v>
      </c>
      <c r="J52" s="45">
        <v>15</v>
      </c>
      <c r="K52" s="166"/>
      <c r="L52" s="166"/>
      <c r="M52" s="166"/>
      <c r="N52" s="166"/>
      <c r="O52" s="166"/>
      <c r="P52" s="166"/>
      <c r="Q52" s="46">
        <f t="shared" si="40"/>
        <v>10</v>
      </c>
      <c r="R52" s="65">
        <f t="shared" si="41"/>
        <v>15</v>
      </c>
      <c r="S52" s="48">
        <f t="shared" si="42"/>
        <v>25</v>
      </c>
      <c r="T52" s="108">
        <v>1</v>
      </c>
      <c r="U52" s="45">
        <v>10</v>
      </c>
      <c r="V52" s="166"/>
      <c r="W52" s="166"/>
      <c r="X52" s="166"/>
      <c r="Y52" s="166"/>
      <c r="Z52" s="166"/>
      <c r="AA52" s="166"/>
      <c r="AB52" s="46">
        <f t="shared" si="43"/>
        <v>15</v>
      </c>
      <c r="AC52" s="48">
        <f t="shared" si="44"/>
        <v>10</v>
      </c>
      <c r="AD52" s="47">
        <f t="shared" si="45"/>
        <v>25</v>
      </c>
    </row>
    <row r="53" spans="1:30" ht="34.5" customHeight="1" thickBot="1" x14ac:dyDescent="0.35">
      <c r="A53" s="269"/>
      <c r="B53" s="271"/>
      <c r="C53" s="200" t="s">
        <v>29</v>
      </c>
      <c r="D53" s="200" t="s">
        <v>26</v>
      </c>
      <c r="E53" s="200" t="s">
        <v>122</v>
      </c>
      <c r="F53" s="200" t="s">
        <v>47</v>
      </c>
      <c r="G53" s="50" t="s">
        <v>39</v>
      </c>
      <c r="H53" s="294"/>
      <c r="I53" s="86">
        <v>1</v>
      </c>
      <c r="J53" s="69"/>
      <c r="K53" s="70"/>
      <c r="L53" s="70"/>
      <c r="M53" s="70">
        <v>20</v>
      </c>
      <c r="N53" s="70"/>
      <c r="O53" s="70"/>
      <c r="P53" s="70"/>
      <c r="Q53" s="71">
        <f t="shared" si="40"/>
        <v>5</v>
      </c>
      <c r="R53" s="79">
        <f t="shared" si="41"/>
        <v>20</v>
      </c>
      <c r="S53" s="62">
        <f t="shared" si="42"/>
        <v>25</v>
      </c>
      <c r="T53" s="109">
        <v>1</v>
      </c>
      <c r="U53" s="69"/>
      <c r="V53" s="70"/>
      <c r="W53" s="70"/>
      <c r="X53" s="70">
        <v>10</v>
      </c>
      <c r="Y53" s="70"/>
      <c r="Z53" s="70"/>
      <c r="AA53" s="70"/>
      <c r="AB53" s="71">
        <f t="shared" si="43"/>
        <v>15</v>
      </c>
      <c r="AC53" s="62">
        <f t="shared" si="44"/>
        <v>10</v>
      </c>
      <c r="AD53" s="55">
        <f t="shared" si="45"/>
        <v>25</v>
      </c>
    </row>
    <row r="54" spans="1:30" ht="64.2" customHeight="1" thickBot="1" x14ac:dyDescent="0.35">
      <c r="A54" s="202" t="s">
        <v>167</v>
      </c>
      <c r="B54" s="204" t="s">
        <v>81</v>
      </c>
      <c r="C54" s="204" t="s">
        <v>82</v>
      </c>
      <c r="D54" s="204" t="s">
        <v>26</v>
      </c>
      <c r="E54" s="204" t="s">
        <v>203</v>
      </c>
      <c r="F54" s="204" t="s">
        <v>47</v>
      </c>
      <c r="G54" s="174" t="s">
        <v>38</v>
      </c>
      <c r="H54" s="294"/>
      <c r="I54" s="157">
        <v>1</v>
      </c>
      <c r="J54" s="191"/>
      <c r="K54" s="190"/>
      <c r="L54" s="190"/>
      <c r="M54" s="190"/>
      <c r="N54" s="190">
        <v>15</v>
      </c>
      <c r="O54" s="190"/>
      <c r="P54" s="190"/>
      <c r="Q54" s="192">
        <f>I54*25-SUM(J54:P54)</f>
        <v>10</v>
      </c>
      <c r="R54" s="157">
        <f t="shared" si="41"/>
        <v>15</v>
      </c>
      <c r="S54" s="157">
        <f t="shared" si="42"/>
        <v>25</v>
      </c>
      <c r="T54" s="157">
        <v>1</v>
      </c>
      <c r="U54" s="191"/>
      <c r="V54" s="190"/>
      <c r="W54" s="190"/>
      <c r="X54" s="190"/>
      <c r="Y54" s="190">
        <v>10</v>
      </c>
      <c r="Z54" s="190"/>
      <c r="AA54" s="190"/>
      <c r="AB54" s="192">
        <f t="shared" si="43"/>
        <v>15</v>
      </c>
      <c r="AC54" s="157">
        <f t="shared" si="44"/>
        <v>10</v>
      </c>
      <c r="AD54" s="157">
        <f t="shared" si="45"/>
        <v>25</v>
      </c>
    </row>
    <row r="55" spans="1:30" ht="40.200000000000003" customHeight="1" x14ac:dyDescent="0.3">
      <c r="A55" s="281" t="s">
        <v>168</v>
      </c>
      <c r="B55" s="284" t="s">
        <v>200</v>
      </c>
      <c r="C55" s="209" t="s">
        <v>128</v>
      </c>
      <c r="D55" s="82" t="s">
        <v>23</v>
      </c>
      <c r="E55" s="133" t="s">
        <v>113</v>
      </c>
      <c r="F55" s="133" t="s">
        <v>47</v>
      </c>
      <c r="G55" s="134" t="s">
        <v>42</v>
      </c>
      <c r="H55" s="296"/>
      <c r="I55" s="58">
        <v>3</v>
      </c>
      <c r="J55" s="114">
        <v>30</v>
      </c>
      <c r="K55" s="113"/>
      <c r="L55" s="113"/>
      <c r="M55" s="113"/>
      <c r="N55" s="113"/>
      <c r="O55" s="113"/>
      <c r="P55" s="113"/>
      <c r="Q55" s="115">
        <f t="shared" ref="Q55:Q69" si="52">I55*25-R55</f>
        <v>45</v>
      </c>
      <c r="R55" s="56">
        <f t="shared" si="41"/>
        <v>30</v>
      </c>
      <c r="S55" s="49">
        <f t="shared" si="42"/>
        <v>75</v>
      </c>
      <c r="T55" s="58">
        <v>3</v>
      </c>
      <c r="U55" s="114">
        <v>15</v>
      </c>
      <c r="V55" s="113"/>
      <c r="W55" s="113"/>
      <c r="X55" s="113"/>
      <c r="Y55" s="113"/>
      <c r="Z55" s="113"/>
      <c r="AA55" s="113"/>
      <c r="AB55" s="115">
        <f t="shared" si="43"/>
        <v>60</v>
      </c>
      <c r="AC55" s="59">
        <f t="shared" si="44"/>
        <v>15</v>
      </c>
      <c r="AD55" s="49">
        <f t="shared" si="45"/>
        <v>75</v>
      </c>
    </row>
    <row r="56" spans="1:30" ht="42" customHeight="1" x14ac:dyDescent="0.3">
      <c r="A56" s="282"/>
      <c r="B56" s="280"/>
      <c r="C56" s="206" t="s">
        <v>129</v>
      </c>
      <c r="D56" s="206" t="s">
        <v>26</v>
      </c>
      <c r="E56" s="135" t="s">
        <v>220</v>
      </c>
      <c r="F56" s="135" t="s">
        <v>47</v>
      </c>
      <c r="G56" s="136" t="s">
        <v>53</v>
      </c>
      <c r="H56" s="296"/>
      <c r="I56" s="60">
        <v>3</v>
      </c>
      <c r="J56" s="14"/>
      <c r="K56" s="11">
        <v>30</v>
      </c>
      <c r="L56" s="11"/>
      <c r="M56" s="11"/>
      <c r="N56" s="11"/>
      <c r="O56" s="11"/>
      <c r="P56" s="11"/>
      <c r="Q56" s="46">
        <f t="shared" si="52"/>
        <v>45</v>
      </c>
      <c r="R56" s="47">
        <f t="shared" si="41"/>
        <v>30</v>
      </c>
      <c r="S56" s="48">
        <f t="shared" si="42"/>
        <v>75</v>
      </c>
      <c r="T56" s="60">
        <v>3</v>
      </c>
      <c r="U56" s="14"/>
      <c r="V56" s="11">
        <v>15</v>
      </c>
      <c r="W56" s="11"/>
      <c r="X56" s="11"/>
      <c r="Y56" s="11"/>
      <c r="Z56" s="11"/>
      <c r="AA56" s="11"/>
      <c r="AB56" s="46">
        <f t="shared" si="43"/>
        <v>60</v>
      </c>
      <c r="AC56" s="65">
        <f t="shared" si="44"/>
        <v>15</v>
      </c>
      <c r="AD56" s="48">
        <f t="shared" si="45"/>
        <v>75</v>
      </c>
    </row>
    <row r="57" spans="1:30" ht="45" customHeight="1" x14ac:dyDescent="0.3">
      <c r="A57" s="282"/>
      <c r="B57" s="280"/>
      <c r="C57" s="206" t="s">
        <v>218</v>
      </c>
      <c r="D57" s="206" t="s">
        <v>26</v>
      </c>
      <c r="E57" s="135" t="s">
        <v>109</v>
      </c>
      <c r="F57" s="135" t="s">
        <v>106</v>
      </c>
      <c r="G57" s="136" t="s">
        <v>42</v>
      </c>
      <c r="H57" s="296"/>
      <c r="I57" s="58">
        <v>3</v>
      </c>
      <c r="J57" s="14">
        <v>30</v>
      </c>
      <c r="K57" s="11"/>
      <c r="L57" s="11"/>
      <c r="M57" s="11"/>
      <c r="N57" s="11"/>
      <c r="O57" s="11"/>
      <c r="P57" s="11"/>
      <c r="Q57" s="46">
        <f t="shared" si="52"/>
        <v>45</v>
      </c>
      <c r="R57" s="56">
        <f t="shared" si="41"/>
        <v>30</v>
      </c>
      <c r="S57" s="49">
        <f t="shared" si="42"/>
        <v>75</v>
      </c>
      <c r="T57" s="60">
        <v>3</v>
      </c>
      <c r="U57" s="14">
        <v>15</v>
      </c>
      <c r="V57" s="11"/>
      <c r="W57" s="11"/>
      <c r="X57" s="11"/>
      <c r="Y57" s="11"/>
      <c r="Z57" s="11"/>
      <c r="AA57" s="11"/>
      <c r="AB57" s="46">
        <f t="shared" si="43"/>
        <v>60</v>
      </c>
      <c r="AC57" s="65">
        <f t="shared" si="44"/>
        <v>15</v>
      </c>
      <c r="AD57" s="48">
        <f t="shared" si="45"/>
        <v>75</v>
      </c>
    </row>
    <row r="58" spans="1:30" ht="37.799999999999997" customHeight="1" x14ac:dyDescent="0.3">
      <c r="A58" s="282"/>
      <c r="B58" s="280"/>
      <c r="C58" s="206" t="s">
        <v>131</v>
      </c>
      <c r="D58" s="206" t="s">
        <v>26</v>
      </c>
      <c r="E58" s="135" t="s">
        <v>220</v>
      </c>
      <c r="F58" s="135" t="s">
        <v>106</v>
      </c>
      <c r="G58" s="136" t="s">
        <v>53</v>
      </c>
      <c r="H58" s="296"/>
      <c r="I58" s="58">
        <v>3</v>
      </c>
      <c r="J58" s="14"/>
      <c r="K58" s="11"/>
      <c r="L58" s="11"/>
      <c r="M58" s="11">
        <v>30</v>
      </c>
      <c r="N58" s="11"/>
      <c r="O58" s="11"/>
      <c r="P58" s="11"/>
      <c r="Q58" s="46">
        <f t="shared" si="52"/>
        <v>45</v>
      </c>
      <c r="R58" s="56">
        <f t="shared" si="41"/>
        <v>30</v>
      </c>
      <c r="S58" s="48">
        <f t="shared" si="42"/>
        <v>75</v>
      </c>
      <c r="T58" s="60">
        <v>3</v>
      </c>
      <c r="U58" s="14"/>
      <c r="V58" s="11"/>
      <c r="W58" s="11"/>
      <c r="X58" s="11"/>
      <c r="Y58" s="11">
        <v>15</v>
      </c>
      <c r="Z58" s="11"/>
      <c r="AA58" s="11"/>
      <c r="AB58" s="46">
        <f t="shared" si="43"/>
        <v>60</v>
      </c>
      <c r="AC58" s="65">
        <f t="shared" si="44"/>
        <v>15</v>
      </c>
      <c r="AD58" s="48">
        <f t="shared" si="45"/>
        <v>75</v>
      </c>
    </row>
    <row r="59" spans="1:30" ht="34.799999999999997" customHeight="1" x14ac:dyDescent="0.3">
      <c r="A59" s="282"/>
      <c r="B59" s="280"/>
      <c r="C59" s="206" t="s">
        <v>153</v>
      </c>
      <c r="D59" s="206" t="s">
        <v>26</v>
      </c>
      <c r="E59" s="135" t="s">
        <v>139</v>
      </c>
      <c r="F59" s="135" t="s">
        <v>106</v>
      </c>
      <c r="G59" s="136" t="s">
        <v>53</v>
      </c>
      <c r="H59" s="296"/>
      <c r="I59" s="58">
        <v>3</v>
      </c>
      <c r="J59" s="14"/>
      <c r="K59" s="11">
        <v>30</v>
      </c>
      <c r="L59" s="11"/>
      <c r="M59" s="11"/>
      <c r="N59" s="11"/>
      <c r="O59" s="11"/>
      <c r="P59" s="11"/>
      <c r="Q59" s="46">
        <f t="shared" si="52"/>
        <v>45</v>
      </c>
      <c r="R59" s="56">
        <f t="shared" si="41"/>
        <v>30</v>
      </c>
      <c r="S59" s="48">
        <f t="shared" si="42"/>
        <v>75</v>
      </c>
      <c r="T59" s="58">
        <v>3</v>
      </c>
      <c r="U59" s="14"/>
      <c r="V59" s="11">
        <v>15</v>
      </c>
      <c r="W59" s="11"/>
      <c r="X59" s="11"/>
      <c r="Y59" s="11"/>
      <c r="Z59" s="11"/>
      <c r="AA59" s="11"/>
      <c r="AB59" s="46">
        <f t="shared" si="43"/>
        <v>60</v>
      </c>
      <c r="AC59" s="65">
        <f t="shared" si="44"/>
        <v>15</v>
      </c>
      <c r="AD59" s="48">
        <f t="shared" si="45"/>
        <v>75</v>
      </c>
    </row>
    <row r="60" spans="1:30" ht="34.799999999999997" customHeight="1" thickBot="1" x14ac:dyDescent="0.35">
      <c r="A60" s="283"/>
      <c r="B60" s="285"/>
      <c r="C60" s="207" t="s">
        <v>132</v>
      </c>
      <c r="D60" s="207" t="s">
        <v>26</v>
      </c>
      <c r="E60" s="137" t="s">
        <v>137</v>
      </c>
      <c r="F60" s="137" t="s">
        <v>106</v>
      </c>
      <c r="G60" s="138" t="s">
        <v>53</v>
      </c>
      <c r="H60" s="296"/>
      <c r="I60" s="44">
        <v>3</v>
      </c>
      <c r="J60" s="83"/>
      <c r="K60" s="12">
        <v>30</v>
      </c>
      <c r="L60" s="12"/>
      <c r="M60" s="12"/>
      <c r="N60" s="12"/>
      <c r="O60" s="12"/>
      <c r="P60" s="12"/>
      <c r="Q60" s="54">
        <f t="shared" si="52"/>
        <v>45</v>
      </c>
      <c r="R60" s="76">
        <f t="shared" si="41"/>
        <v>30</v>
      </c>
      <c r="S60" s="57">
        <f t="shared" si="42"/>
        <v>75</v>
      </c>
      <c r="T60" s="44">
        <v>3</v>
      </c>
      <c r="U60" s="83"/>
      <c r="V60" s="12">
        <v>15</v>
      </c>
      <c r="W60" s="12"/>
      <c r="X60" s="12"/>
      <c r="Y60" s="12"/>
      <c r="Z60" s="12"/>
      <c r="AA60" s="12"/>
      <c r="AB60" s="54">
        <f t="shared" si="43"/>
        <v>60</v>
      </c>
      <c r="AC60" s="75">
        <f t="shared" si="44"/>
        <v>15</v>
      </c>
      <c r="AD60" s="57">
        <f t="shared" si="45"/>
        <v>75</v>
      </c>
    </row>
    <row r="61" spans="1:30" ht="36" customHeight="1" x14ac:dyDescent="0.3">
      <c r="A61" s="297" t="s">
        <v>169</v>
      </c>
      <c r="B61" s="279" t="s">
        <v>163</v>
      </c>
      <c r="C61" s="167" t="s">
        <v>71</v>
      </c>
      <c r="D61" s="88" t="s">
        <v>23</v>
      </c>
      <c r="E61" s="167" t="s">
        <v>113</v>
      </c>
      <c r="F61" s="167" t="s">
        <v>47</v>
      </c>
      <c r="G61" s="139" t="s">
        <v>42</v>
      </c>
      <c r="H61" s="296"/>
      <c r="I61" s="96">
        <v>2</v>
      </c>
      <c r="J61" s="151">
        <v>30</v>
      </c>
      <c r="K61" s="9"/>
      <c r="L61" s="9"/>
      <c r="M61" s="9"/>
      <c r="N61" s="154"/>
      <c r="O61" s="154"/>
      <c r="P61" s="154"/>
      <c r="Q61" s="35">
        <f t="shared" si="52"/>
        <v>20</v>
      </c>
      <c r="R61" s="41">
        <f t="shared" si="41"/>
        <v>30</v>
      </c>
      <c r="S61" s="41">
        <f t="shared" si="42"/>
        <v>50</v>
      </c>
      <c r="T61" s="96">
        <v>2</v>
      </c>
      <c r="U61" s="121">
        <v>10</v>
      </c>
      <c r="V61" s="9"/>
      <c r="W61" s="154"/>
      <c r="X61" s="154"/>
      <c r="Y61" s="154"/>
      <c r="Z61" s="154"/>
      <c r="AA61" s="154"/>
      <c r="AB61" s="34">
        <f t="shared" si="43"/>
        <v>40</v>
      </c>
      <c r="AC61" s="36">
        <f t="shared" si="44"/>
        <v>10</v>
      </c>
      <c r="AD61" s="41">
        <f t="shared" si="45"/>
        <v>50</v>
      </c>
    </row>
    <row r="62" spans="1:30" ht="39" customHeight="1" x14ac:dyDescent="0.3">
      <c r="A62" s="282"/>
      <c r="B62" s="280"/>
      <c r="C62" s="206" t="s">
        <v>30</v>
      </c>
      <c r="D62" s="206" t="s">
        <v>26</v>
      </c>
      <c r="E62" s="206" t="s">
        <v>110</v>
      </c>
      <c r="F62" s="206" t="s">
        <v>47</v>
      </c>
      <c r="G62" s="136" t="s">
        <v>42</v>
      </c>
      <c r="H62" s="296"/>
      <c r="I62" s="98">
        <v>2</v>
      </c>
      <c r="J62" s="152">
        <v>30</v>
      </c>
      <c r="K62" s="10"/>
      <c r="L62" s="10"/>
      <c r="M62" s="10"/>
      <c r="N62" s="155"/>
      <c r="O62" s="155"/>
      <c r="P62" s="155"/>
      <c r="Q62" s="43">
        <f t="shared" si="52"/>
        <v>20</v>
      </c>
      <c r="R62" s="48">
        <f t="shared" si="41"/>
        <v>30</v>
      </c>
      <c r="S62" s="48">
        <f t="shared" si="42"/>
        <v>50</v>
      </c>
      <c r="T62" s="123">
        <v>2</v>
      </c>
      <c r="U62" s="122">
        <v>10</v>
      </c>
      <c r="V62" s="10"/>
      <c r="W62" s="155"/>
      <c r="X62" s="155"/>
      <c r="Y62" s="155"/>
      <c r="Z62" s="155"/>
      <c r="AA62" s="155"/>
      <c r="AB62" s="42">
        <f t="shared" si="43"/>
        <v>40</v>
      </c>
      <c r="AC62" s="58">
        <f t="shared" si="44"/>
        <v>10</v>
      </c>
      <c r="AD62" s="49">
        <f t="shared" si="45"/>
        <v>50</v>
      </c>
    </row>
    <row r="63" spans="1:30" ht="39" customHeight="1" x14ac:dyDescent="0.3">
      <c r="A63" s="282"/>
      <c r="B63" s="280"/>
      <c r="C63" s="206" t="s">
        <v>31</v>
      </c>
      <c r="D63" s="206" t="s">
        <v>26</v>
      </c>
      <c r="E63" s="206" t="s">
        <v>227</v>
      </c>
      <c r="F63" s="206" t="s">
        <v>47</v>
      </c>
      <c r="G63" s="136" t="s">
        <v>53</v>
      </c>
      <c r="H63" s="296"/>
      <c r="I63" s="98">
        <v>2</v>
      </c>
      <c r="J63" s="152"/>
      <c r="K63" s="10">
        <v>20</v>
      </c>
      <c r="L63" s="10"/>
      <c r="M63" s="10"/>
      <c r="N63" s="160"/>
      <c r="O63" s="160"/>
      <c r="P63" s="160"/>
      <c r="Q63" s="43">
        <f t="shared" ref="Q63" si="53">I63*25-R63</f>
        <v>30</v>
      </c>
      <c r="R63" s="48">
        <f t="shared" ref="R63" si="54">SUM(J63:P63)</f>
        <v>20</v>
      </c>
      <c r="S63" s="48">
        <f t="shared" ref="S63" si="55">SUM(J63:Q63)</f>
        <v>50</v>
      </c>
      <c r="T63" s="123">
        <v>2</v>
      </c>
      <c r="U63" s="122"/>
      <c r="V63" s="10">
        <v>10</v>
      </c>
      <c r="W63" s="160"/>
      <c r="X63" s="160"/>
      <c r="Y63" s="160"/>
      <c r="Z63" s="160"/>
      <c r="AA63" s="160"/>
      <c r="AB63" s="42">
        <f t="shared" ref="AB63" si="56">T63*25-AC63</f>
        <v>40</v>
      </c>
      <c r="AC63" s="58">
        <f t="shared" ref="AC63" si="57">SUM(U63:AA63)</f>
        <v>10</v>
      </c>
      <c r="AD63" s="49">
        <f t="shared" ref="AD63" si="58">SUM(U63:AB63)</f>
        <v>50</v>
      </c>
    </row>
    <row r="64" spans="1:30" ht="34.200000000000003" customHeight="1" x14ac:dyDescent="0.3">
      <c r="A64" s="282"/>
      <c r="B64" s="280"/>
      <c r="C64" s="206" t="s">
        <v>117</v>
      </c>
      <c r="D64" s="206" t="s">
        <v>26</v>
      </c>
      <c r="E64" s="264" t="s">
        <v>230</v>
      </c>
      <c r="F64" s="206" t="s">
        <v>47</v>
      </c>
      <c r="G64" s="136" t="s">
        <v>42</v>
      </c>
      <c r="H64" s="296"/>
      <c r="I64" s="98">
        <v>2</v>
      </c>
      <c r="J64" s="152">
        <v>15</v>
      </c>
      <c r="K64" s="10"/>
      <c r="L64" s="10"/>
      <c r="M64" s="10"/>
      <c r="N64" s="160"/>
      <c r="O64" s="160"/>
      <c r="P64" s="160"/>
      <c r="Q64" s="43">
        <f t="shared" ref="Q64" si="59">I64*25-R64</f>
        <v>35</v>
      </c>
      <c r="R64" s="48">
        <f t="shared" ref="R64" si="60">SUM(J64:P64)</f>
        <v>15</v>
      </c>
      <c r="S64" s="48">
        <f t="shared" ref="S64" si="61">SUM(J64:Q64)</f>
        <v>50</v>
      </c>
      <c r="T64" s="123">
        <v>2</v>
      </c>
      <c r="U64" s="122">
        <v>10</v>
      </c>
      <c r="V64" s="10"/>
      <c r="W64" s="160"/>
      <c r="X64" s="160"/>
      <c r="Y64" s="160"/>
      <c r="Z64" s="160"/>
      <c r="AA64" s="160"/>
      <c r="AB64" s="42">
        <f t="shared" ref="AB64" si="62">T64*25-AC64</f>
        <v>40</v>
      </c>
      <c r="AC64" s="58">
        <f t="shared" ref="AC64" si="63">SUM(U64:AA64)</f>
        <v>10</v>
      </c>
      <c r="AD64" s="49">
        <f t="shared" ref="AD64" si="64">SUM(U64:AB64)</f>
        <v>50</v>
      </c>
    </row>
    <row r="65" spans="1:30" ht="36.6" customHeight="1" x14ac:dyDescent="0.3">
      <c r="A65" s="282"/>
      <c r="B65" s="280"/>
      <c r="C65" s="206" t="s">
        <v>118</v>
      </c>
      <c r="D65" s="206" t="s">
        <v>26</v>
      </c>
      <c r="E65" s="206" t="s">
        <v>244</v>
      </c>
      <c r="F65" s="206" t="s">
        <v>47</v>
      </c>
      <c r="G65" s="136" t="s">
        <v>53</v>
      </c>
      <c r="H65" s="296"/>
      <c r="I65" s="98">
        <v>2</v>
      </c>
      <c r="J65" s="152"/>
      <c r="K65" s="10">
        <v>20</v>
      </c>
      <c r="L65" s="10"/>
      <c r="M65" s="10"/>
      <c r="N65" s="155"/>
      <c r="O65" s="155"/>
      <c r="P65" s="155"/>
      <c r="Q65" s="43">
        <f t="shared" si="52"/>
        <v>30</v>
      </c>
      <c r="R65" s="48">
        <f t="shared" si="41"/>
        <v>20</v>
      </c>
      <c r="S65" s="48">
        <f t="shared" si="42"/>
        <v>50</v>
      </c>
      <c r="T65" s="98">
        <v>2</v>
      </c>
      <c r="U65" s="122"/>
      <c r="V65" s="10">
        <v>10</v>
      </c>
      <c r="W65" s="155"/>
      <c r="X65" s="155"/>
      <c r="Y65" s="155"/>
      <c r="Z65" s="155"/>
      <c r="AA65" s="155"/>
      <c r="AB65" s="42">
        <f t="shared" si="43"/>
        <v>40</v>
      </c>
      <c r="AC65" s="58">
        <f t="shared" si="44"/>
        <v>10</v>
      </c>
      <c r="AD65" s="49">
        <f t="shared" si="45"/>
        <v>50</v>
      </c>
    </row>
    <row r="66" spans="1:30" ht="35.4" customHeight="1" x14ac:dyDescent="0.3">
      <c r="A66" s="282"/>
      <c r="B66" s="280"/>
      <c r="C66" s="206" t="s">
        <v>123</v>
      </c>
      <c r="D66" s="206" t="s">
        <v>26</v>
      </c>
      <c r="E66" s="206" t="s">
        <v>181</v>
      </c>
      <c r="F66" s="206" t="s">
        <v>47</v>
      </c>
      <c r="G66" s="136" t="s">
        <v>42</v>
      </c>
      <c r="H66" s="296"/>
      <c r="I66" s="123">
        <v>2</v>
      </c>
      <c r="J66" s="152">
        <v>15</v>
      </c>
      <c r="K66" s="10"/>
      <c r="L66" s="10"/>
      <c r="M66" s="10"/>
      <c r="N66" s="155"/>
      <c r="O66" s="155"/>
      <c r="P66" s="155"/>
      <c r="Q66" s="43">
        <f t="shared" si="52"/>
        <v>35</v>
      </c>
      <c r="R66" s="48">
        <f t="shared" si="41"/>
        <v>15</v>
      </c>
      <c r="S66" s="48">
        <f t="shared" si="42"/>
        <v>50</v>
      </c>
      <c r="T66" s="124">
        <v>2</v>
      </c>
      <c r="U66" s="122">
        <v>10</v>
      </c>
      <c r="V66" s="10"/>
      <c r="W66" s="155"/>
      <c r="X66" s="155"/>
      <c r="Y66" s="155"/>
      <c r="Z66" s="155"/>
      <c r="AA66" s="155"/>
      <c r="AB66" s="42">
        <f t="shared" si="43"/>
        <v>40</v>
      </c>
      <c r="AC66" s="58">
        <f t="shared" si="44"/>
        <v>10</v>
      </c>
      <c r="AD66" s="49">
        <f t="shared" si="45"/>
        <v>50</v>
      </c>
    </row>
    <row r="67" spans="1:30" ht="33.6" customHeight="1" x14ac:dyDescent="0.3">
      <c r="A67" s="282"/>
      <c r="B67" s="280"/>
      <c r="C67" s="206" t="s">
        <v>124</v>
      </c>
      <c r="D67" s="206" t="s">
        <v>26</v>
      </c>
      <c r="E67" s="206" t="s">
        <v>181</v>
      </c>
      <c r="F67" s="206" t="s">
        <v>47</v>
      </c>
      <c r="G67" s="136" t="s">
        <v>53</v>
      </c>
      <c r="H67" s="296"/>
      <c r="I67" s="123">
        <v>2</v>
      </c>
      <c r="J67" s="152"/>
      <c r="K67" s="10">
        <v>15</v>
      </c>
      <c r="L67" s="10"/>
      <c r="M67" s="10"/>
      <c r="N67" s="160"/>
      <c r="O67" s="160"/>
      <c r="P67" s="160"/>
      <c r="Q67" s="43">
        <f t="shared" ref="Q67" si="65">I67*25-R67</f>
        <v>35</v>
      </c>
      <c r="R67" s="48">
        <f t="shared" ref="R67" si="66">SUM(J67:P67)</f>
        <v>15</v>
      </c>
      <c r="S67" s="48">
        <f t="shared" ref="S67" si="67">SUM(J67:Q67)</f>
        <v>50</v>
      </c>
      <c r="T67" s="124">
        <v>2</v>
      </c>
      <c r="U67" s="122"/>
      <c r="V67" s="10">
        <v>10</v>
      </c>
      <c r="W67" s="160"/>
      <c r="X67" s="160"/>
      <c r="Y67" s="160"/>
      <c r="Z67" s="160"/>
      <c r="AA67" s="160"/>
      <c r="AB67" s="42">
        <f t="shared" ref="AB67" si="68">T67*25-AC67</f>
        <v>40</v>
      </c>
      <c r="AC67" s="58">
        <f t="shared" ref="AC67" si="69">SUM(U67:AA67)</f>
        <v>10</v>
      </c>
      <c r="AD67" s="49">
        <f t="shared" ref="AD67" si="70">SUM(U67:AB67)</f>
        <v>50</v>
      </c>
    </row>
    <row r="68" spans="1:30" ht="33" customHeight="1" x14ac:dyDescent="0.3">
      <c r="A68" s="282"/>
      <c r="B68" s="280"/>
      <c r="C68" s="206" t="s">
        <v>80</v>
      </c>
      <c r="D68" s="206" t="s">
        <v>26</v>
      </c>
      <c r="E68" s="206" t="s">
        <v>126</v>
      </c>
      <c r="F68" s="206" t="s">
        <v>46</v>
      </c>
      <c r="G68" s="136" t="s">
        <v>53</v>
      </c>
      <c r="H68" s="296"/>
      <c r="I68" s="98">
        <v>2</v>
      </c>
      <c r="J68" s="152"/>
      <c r="K68" s="10">
        <v>20</v>
      </c>
      <c r="L68" s="10"/>
      <c r="M68" s="10"/>
      <c r="N68" s="155"/>
      <c r="O68" s="155"/>
      <c r="P68" s="155"/>
      <c r="Q68" s="43">
        <f t="shared" si="52"/>
        <v>30</v>
      </c>
      <c r="R68" s="47">
        <f t="shared" si="41"/>
        <v>20</v>
      </c>
      <c r="S68" s="48">
        <f t="shared" si="42"/>
        <v>50</v>
      </c>
      <c r="T68" s="57">
        <v>2</v>
      </c>
      <c r="U68" s="150"/>
      <c r="V68" s="155">
        <v>10</v>
      </c>
      <c r="W68" s="155"/>
      <c r="X68" s="155"/>
      <c r="Y68" s="155"/>
      <c r="Z68" s="155"/>
      <c r="AA68" s="155"/>
      <c r="AB68" s="43">
        <f t="shared" si="43"/>
        <v>40</v>
      </c>
      <c r="AC68" s="65">
        <f t="shared" si="44"/>
        <v>10</v>
      </c>
      <c r="AD68" s="48">
        <f t="shared" si="45"/>
        <v>50</v>
      </c>
    </row>
    <row r="69" spans="1:30" ht="46.2" customHeight="1" thickBot="1" x14ac:dyDescent="0.35">
      <c r="A69" s="282"/>
      <c r="B69" s="280"/>
      <c r="C69" s="206" t="s">
        <v>85</v>
      </c>
      <c r="D69" s="206" t="s">
        <v>26</v>
      </c>
      <c r="E69" s="206" t="s">
        <v>113</v>
      </c>
      <c r="F69" s="206" t="s">
        <v>47</v>
      </c>
      <c r="G69" s="136" t="s">
        <v>42</v>
      </c>
      <c r="H69" s="296"/>
      <c r="I69" s="253">
        <v>2</v>
      </c>
      <c r="J69" s="254">
        <v>15</v>
      </c>
      <c r="K69" s="110"/>
      <c r="L69" s="110"/>
      <c r="M69" s="110"/>
      <c r="N69" s="230"/>
      <c r="O69" s="230"/>
      <c r="P69" s="230"/>
      <c r="Q69" s="80">
        <f t="shared" si="52"/>
        <v>35</v>
      </c>
      <c r="R69" s="57">
        <f t="shared" si="41"/>
        <v>15</v>
      </c>
      <c r="S69" s="57">
        <f t="shared" si="42"/>
        <v>50</v>
      </c>
      <c r="T69" s="124">
        <v>2</v>
      </c>
      <c r="U69" s="255">
        <v>10</v>
      </c>
      <c r="V69" s="110"/>
      <c r="W69" s="230"/>
      <c r="X69" s="230"/>
      <c r="Y69" s="230"/>
      <c r="Z69" s="230"/>
      <c r="AA69" s="230"/>
      <c r="AB69" s="61">
        <f t="shared" si="43"/>
        <v>40</v>
      </c>
      <c r="AC69" s="44">
        <f t="shared" si="44"/>
        <v>10</v>
      </c>
      <c r="AD69" s="231">
        <f t="shared" si="45"/>
        <v>50</v>
      </c>
    </row>
    <row r="70" spans="1:30" ht="24.75" customHeight="1" thickBot="1" x14ac:dyDescent="0.35">
      <c r="A70" s="272" t="s">
        <v>9</v>
      </c>
      <c r="B70" s="273"/>
      <c r="C70" s="273"/>
      <c r="D70" s="273"/>
      <c r="E70" s="273"/>
      <c r="F70" s="273"/>
      <c r="G70" s="274"/>
      <c r="H70" s="300" t="s">
        <v>9</v>
      </c>
      <c r="I70" s="72">
        <f>SUM(I71:I85)</f>
        <v>28</v>
      </c>
      <c r="J70" s="72">
        <f t="shared" ref="J70:AD70" si="71">SUM(J71:J85)</f>
        <v>99</v>
      </c>
      <c r="K70" s="72">
        <f t="shared" si="71"/>
        <v>155</v>
      </c>
      <c r="L70" s="72">
        <f t="shared" si="71"/>
        <v>30</v>
      </c>
      <c r="M70" s="72">
        <f t="shared" si="71"/>
        <v>0</v>
      </c>
      <c r="N70" s="72">
        <f t="shared" si="71"/>
        <v>30</v>
      </c>
      <c r="O70" s="72">
        <f t="shared" si="71"/>
        <v>0</v>
      </c>
      <c r="P70" s="72">
        <f t="shared" si="71"/>
        <v>0</v>
      </c>
      <c r="Q70" s="72">
        <f t="shared" si="71"/>
        <v>386</v>
      </c>
      <c r="R70" s="72">
        <f t="shared" si="71"/>
        <v>314</v>
      </c>
      <c r="S70" s="72">
        <f t="shared" si="71"/>
        <v>700</v>
      </c>
      <c r="T70" s="72">
        <f t="shared" si="71"/>
        <v>28</v>
      </c>
      <c r="U70" s="72">
        <f t="shared" si="71"/>
        <v>54</v>
      </c>
      <c r="V70" s="72">
        <f t="shared" si="71"/>
        <v>85</v>
      </c>
      <c r="W70" s="72">
        <f t="shared" si="71"/>
        <v>30</v>
      </c>
      <c r="X70" s="72">
        <f t="shared" si="71"/>
        <v>0</v>
      </c>
      <c r="Y70" s="72">
        <f t="shared" si="71"/>
        <v>20</v>
      </c>
      <c r="Z70" s="72">
        <f t="shared" si="71"/>
        <v>0</v>
      </c>
      <c r="AA70" s="72">
        <f t="shared" si="71"/>
        <v>0</v>
      </c>
      <c r="AB70" s="72">
        <f t="shared" si="71"/>
        <v>511</v>
      </c>
      <c r="AC70" s="72">
        <f t="shared" si="71"/>
        <v>189</v>
      </c>
      <c r="AD70" s="72">
        <f t="shared" si="71"/>
        <v>700</v>
      </c>
    </row>
    <row r="71" spans="1:30" ht="33.75" customHeight="1" x14ac:dyDescent="0.3">
      <c r="A71" s="268" t="s">
        <v>170</v>
      </c>
      <c r="B71" s="270" t="s">
        <v>50</v>
      </c>
      <c r="C71" s="197" t="s">
        <v>214</v>
      </c>
      <c r="D71" s="197" t="s">
        <v>26</v>
      </c>
      <c r="E71" s="197" t="s">
        <v>217</v>
      </c>
      <c r="F71" s="197" t="s">
        <v>47</v>
      </c>
      <c r="G71" s="35" t="s">
        <v>52</v>
      </c>
      <c r="H71" s="305"/>
      <c r="I71" s="44">
        <v>2</v>
      </c>
      <c r="J71" s="37"/>
      <c r="K71" s="38"/>
      <c r="L71" s="38">
        <v>30</v>
      </c>
      <c r="M71" s="38"/>
      <c r="N71" s="38"/>
      <c r="O71" s="38"/>
      <c r="P71" s="38"/>
      <c r="Q71" s="39">
        <f t="shared" ref="Q71:Q93" si="72">I71*25-R71</f>
        <v>20</v>
      </c>
      <c r="R71" s="56">
        <f t="shared" ref="R71:R93" si="73">SUM(J71:P71)</f>
        <v>30</v>
      </c>
      <c r="S71" s="41">
        <f t="shared" ref="S71:S93" si="74">SUM(J71:Q71)</f>
        <v>50</v>
      </c>
      <c r="T71" s="44">
        <v>2</v>
      </c>
      <c r="U71" s="37"/>
      <c r="V71" s="38"/>
      <c r="W71" s="38">
        <v>30</v>
      </c>
      <c r="X71" s="38"/>
      <c r="Y71" s="38"/>
      <c r="Z71" s="38"/>
      <c r="AA71" s="38"/>
      <c r="AB71" s="39">
        <f t="shared" ref="AB71:AB93" si="75">T71*25-AC71</f>
        <v>20</v>
      </c>
      <c r="AC71" s="64">
        <f t="shared" ref="AC71:AC93" si="76">SUM(U71:AA71)</f>
        <v>30</v>
      </c>
      <c r="AD71" s="41">
        <f t="shared" ref="AD71:AD93" si="77">SUM(U71:AB71)</f>
        <v>50</v>
      </c>
    </row>
    <row r="72" spans="1:30" ht="30.75" customHeight="1" x14ac:dyDescent="0.3">
      <c r="A72" s="277"/>
      <c r="B72" s="278"/>
      <c r="C72" s="198" t="s">
        <v>68</v>
      </c>
      <c r="D72" s="198" t="s">
        <v>26</v>
      </c>
      <c r="E72" s="198" t="s">
        <v>122</v>
      </c>
      <c r="F72" s="198" t="s">
        <v>47</v>
      </c>
      <c r="G72" s="43" t="s">
        <v>57</v>
      </c>
      <c r="H72" s="305"/>
      <c r="I72" s="68">
        <v>1</v>
      </c>
      <c r="J72" s="45"/>
      <c r="K72" s="20"/>
      <c r="L72" s="20"/>
      <c r="M72" s="20"/>
      <c r="N72" s="20">
        <v>15</v>
      </c>
      <c r="O72" s="20"/>
      <c r="P72" s="20"/>
      <c r="Q72" s="46">
        <f t="shared" si="72"/>
        <v>10</v>
      </c>
      <c r="R72" s="56">
        <f t="shared" si="73"/>
        <v>15</v>
      </c>
      <c r="S72" s="48">
        <f t="shared" si="74"/>
        <v>25</v>
      </c>
      <c r="T72" s="68">
        <v>1</v>
      </c>
      <c r="U72" s="45"/>
      <c r="V72" s="20"/>
      <c r="W72" s="20"/>
      <c r="X72" s="20"/>
      <c r="Y72" s="20">
        <v>10</v>
      </c>
      <c r="Z72" s="20"/>
      <c r="AA72" s="20"/>
      <c r="AB72" s="46">
        <f t="shared" si="75"/>
        <v>15</v>
      </c>
      <c r="AC72" s="65">
        <f t="shared" si="76"/>
        <v>10</v>
      </c>
      <c r="AD72" s="48">
        <f t="shared" si="77"/>
        <v>25</v>
      </c>
    </row>
    <row r="73" spans="1:30" ht="42" customHeight="1" thickBot="1" x14ac:dyDescent="0.35">
      <c r="A73" s="269"/>
      <c r="B73" s="271"/>
      <c r="C73" s="200" t="s">
        <v>69</v>
      </c>
      <c r="D73" s="200" t="s">
        <v>26</v>
      </c>
      <c r="E73" s="200" t="s">
        <v>246</v>
      </c>
      <c r="F73" s="200" t="s">
        <v>46</v>
      </c>
      <c r="G73" s="50" t="s">
        <v>51</v>
      </c>
      <c r="H73" s="305"/>
      <c r="I73" s="68">
        <v>1</v>
      </c>
      <c r="J73" s="87">
        <v>9</v>
      </c>
      <c r="K73" s="53"/>
      <c r="L73" s="53"/>
      <c r="M73" s="53"/>
      <c r="N73" s="53"/>
      <c r="O73" s="53"/>
      <c r="P73" s="53"/>
      <c r="Q73" s="54">
        <f t="shared" si="72"/>
        <v>16</v>
      </c>
      <c r="R73" s="78">
        <f t="shared" si="73"/>
        <v>9</v>
      </c>
      <c r="S73" s="57">
        <f t="shared" si="74"/>
        <v>25</v>
      </c>
      <c r="T73" s="68">
        <v>1</v>
      </c>
      <c r="U73" s="87">
        <v>9</v>
      </c>
      <c r="V73" s="53"/>
      <c r="W73" s="53"/>
      <c r="X73" s="53"/>
      <c r="Y73" s="53"/>
      <c r="Z73" s="53"/>
      <c r="AA73" s="53"/>
      <c r="AB73" s="54">
        <f t="shared" si="75"/>
        <v>16</v>
      </c>
      <c r="AC73" s="75">
        <f t="shared" si="76"/>
        <v>9</v>
      </c>
      <c r="AD73" s="57">
        <f t="shared" si="77"/>
        <v>25</v>
      </c>
    </row>
    <row r="74" spans="1:30" ht="28.95" customHeight="1" x14ac:dyDescent="0.3">
      <c r="A74" s="268" t="s">
        <v>171</v>
      </c>
      <c r="B74" s="270" t="s">
        <v>160</v>
      </c>
      <c r="C74" s="197" t="s">
        <v>143</v>
      </c>
      <c r="D74" s="63" t="s">
        <v>23</v>
      </c>
      <c r="E74" s="34" t="s">
        <v>223</v>
      </c>
      <c r="F74" s="34" t="s">
        <v>106</v>
      </c>
      <c r="G74" s="35" t="s">
        <v>38</v>
      </c>
      <c r="H74" s="305"/>
      <c r="I74" s="89">
        <v>1</v>
      </c>
      <c r="J74" s="37">
        <v>15</v>
      </c>
      <c r="K74" s="38"/>
      <c r="L74" s="38"/>
      <c r="M74" s="38"/>
      <c r="N74" s="38"/>
      <c r="O74" s="38"/>
      <c r="P74" s="38"/>
      <c r="Q74" s="39">
        <f t="shared" si="72"/>
        <v>10</v>
      </c>
      <c r="R74" s="40">
        <f t="shared" si="73"/>
        <v>15</v>
      </c>
      <c r="S74" s="41">
        <f t="shared" si="74"/>
        <v>25</v>
      </c>
      <c r="T74" s="89">
        <v>2</v>
      </c>
      <c r="U74" s="37">
        <v>10</v>
      </c>
      <c r="V74" s="38"/>
      <c r="W74" s="38"/>
      <c r="X74" s="38"/>
      <c r="Y74" s="38"/>
      <c r="Z74" s="38"/>
      <c r="AA74" s="38"/>
      <c r="AB74" s="39">
        <f t="shared" si="75"/>
        <v>40</v>
      </c>
      <c r="AC74" s="64">
        <f t="shared" si="76"/>
        <v>10</v>
      </c>
      <c r="AD74" s="41">
        <f t="shared" si="77"/>
        <v>50</v>
      </c>
    </row>
    <row r="75" spans="1:30" ht="34.799999999999997" customHeight="1" thickBot="1" x14ac:dyDescent="0.35">
      <c r="A75" s="289"/>
      <c r="B75" s="286"/>
      <c r="C75" s="199" t="s">
        <v>144</v>
      </c>
      <c r="D75" s="199" t="s">
        <v>26</v>
      </c>
      <c r="E75" s="77" t="s">
        <v>223</v>
      </c>
      <c r="F75" s="77" t="s">
        <v>106</v>
      </c>
      <c r="G75" s="92" t="s">
        <v>39</v>
      </c>
      <c r="H75" s="305"/>
      <c r="I75" s="44">
        <v>2</v>
      </c>
      <c r="J75" s="52"/>
      <c r="K75" s="53">
        <v>20</v>
      </c>
      <c r="L75" s="53"/>
      <c r="M75" s="53"/>
      <c r="N75" s="53"/>
      <c r="O75" s="53"/>
      <c r="P75" s="53"/>
      <c r="Q75" s="54">
        <f t="shared" si="72"/>
        <v>30</v>
      </c>
      <c r="R75" s="76">
        <f t="shared" si="73"/>
        <v>20</v>
      </c>
      <c r="S75" s="57">
        <f t="shared" si="74"/>
        <v>50</v>
      </c>
      <c r="T75" s="44">
        <v>1</v>
      </c>
      <c r="U75" s="52"/>
      <c r="V75" s="53">
        <v>10</v>
      </c>
      <c r="W75" s="53"/>
      <c r="X75" s="53"/>
      <c r="Y75" s="53"/>
      <c r="Z75" s="53"/>
      <c r="AA75" s="53"/>
      <c r="AB75" s="54">
        <f t="shared" si="75"/>
        <v>15</v>
      </c>
      <c r="AC75" s="75">
        <f t="shared" si="76"/>
        <v>10</v>
      </c>
      <c r="AD75" s="57">
        <f t="shared" si="77"/>
        <v>25</v>
      </c>
    </row>
    <row r="76" spans="1:30" ht="46.8" customHeight="1" x14ac:dyDescent="0.3">
      <c r="A76" s="268" t="s">
        <v>172</v>
      </c>
      <c r="B76" s="270" t="s">
        <v>201</v>
      </c>
      <c r="C76" s="197" t="s">
        <v>190</v>
      </c>
      <c r="D76" s="197" t="s">
        <v>26</v>
      </c>
      <c r="E76" s="259" t="s">
        <v>229</v>
      </c>
      <c r="F76" s="259" t="s">
        <v>46</v>
      </c>
      <c r="G76" s="35" t="s">
        <v>38</v>
      </c>
      <c r="H76" s="305"/>
      <c r="I76" s="210">
        <v>1</v>
      </c>
      <c r="J76" s="38">
        <v>15</v>
      </c>
      <c r="K76" s="38"/>
      <c r="L76" s="38"/>
      <c r="M76" s="38"/>
      <c r="N76" s="38"/>
      <c r="O76" s="38"/>
      <c r="P76" s="38"/>
      <c r="Q76" s="118">
        <f t="shared" ref="Q76" si="78">I76*25-R76</f>
        <v>10</v>
      </c>
      <c r="R76" s="36">
        <f t="shared" ref="R76" si="79">SUM(J76:P76)</f>
        <v>15</v>
      </c>
      <c r="S76" s="41">
        <f t="shared" ref="S76" si="80">SUM(J76:Q76)</f>
        <v>25</v>
      </c>
      <c r="T76" s="40">
        <v>1</v>
      </c>
      <c r="U76" s="126">
        <v>10</v>
      </c>
      <c r="V76" s="38"/>
      <c r="W76" s="38"/>
      <c r="X76" s="38"/>
      <c r="Y76" s="38"/>
      <c r="Z76" s="38"/>
      <c r="AA76" s="38"/>
      <c r="AB76" s="118">
        <f t="shared" ref="AB76" si="81">T76*25-AC76</f>
        <v>15</v>
      </c>
      <c r="AC76" s="41">
        <f t="shared" ref="AC76" si="82">SUM(U76:AA76)</f>
        <v>10</v>
      </c>
      <c r="AD76" s="40">
        <f t="shared" ref="AD76" si="83">SUM(U76:AB76)</f>
        <v>25</v>
      </c>
    </row>
    <row r="77" spans="1:30" ht="46.8" customHeight="1" thickBot="1" x14ac:dyDescent="0.35">
      <c r="A77" s="269"/>
      <c r="B77" s="271"/>
      <c r="C77" s="200" t="s">
        <v>189</v>
      </c>
      <c r="D77" s="200" t="s">
        <v>26</v>
      </c>
      <c r="E77" s="262" t="s">
        <v>229</v>
      </c>
      <c r="F77" s="262" t="s">
        <v>46</v>
      </c>
      <c r="G77" s="50" t="s">
        <v>39</v>
      </c>
      <c r="H77" s="305"/>
      <c r="I77" s="213">
        <v>1</v>
      </c>
      <c r="J77" s="70"/>
      <c r="K77" s="70">
        <v>15</v>
      </c>
      <c r="L77" s="70"/>
      <c r="M77" s="70"/>
      <c r="N77" s="70"/>
      <c r="O77" s="70"/>
      <c r="P77" s="70"/>
      <c r="Q77" s="120">
        <f t="shared" ref="Q77" si="84">I77*25-R77</f>
        <v>10</v>
      </c>
      <c r="R77" s="51">
        <f t="shared" ref="R77" si="85">SUM(J77:P77)</f>
        <v>15</v>
      </c>
      <c r="S77" s="62">
        <f t="shared" ref="S77" si="86">SUM(J77:Q77)</f>
        <v>25</v>
      </c>
      <c r="T77" s="55">
        <v>1</v>
      </c>
      <c r="U77" s="117"/>
      <c r="V77" s="70">
        <v>10</v>
      </c>
      <c r="W77" s="70"/>
      <c r="X77" s="70"/>
      <c r="Y77" s="70"/>
      <c r="Z77" s="70"/>
      <c r="AA77" s="70"/>
      <c r="AB77" s="120">
        <f t="shared" ref="AB77" si="87">T77*25-AC77</f>
        <v>15</v>
      </c>
      <c r="AC77" s="62">
        <f t="shared" ref="AC77" si="88">SUM(U77:AA77)</f>
        <v>10</v>
      </c>
      <c r="AD77" s="55">
        <f t="shared" ref="AD77" si="89">SUM(U77:AB77)</f>
        <v>25</v>
      </c>
    </row>
    <row r="78" spans="1:30" ht="64.2" customHeight="1" thickBot="1" x14ac:dyDescent="0.35">
      <c r="A78" s="202" t="s">
        <v>173</v>
      </c>
      <c r="B78" s="204" t="s">
        <v>83</v>
      </c>
      <c r="C78" s="204" t="s">
        <v>84</v>
      </c>
      <c r="D78" s="190" t="s">
        <v>26</v>
      </c>
      <c r="E78" s="190" t="s">
        <v>203</v>
      </c>
      <c r="F78" s="190" t="s">
        <v>47</v>
      </c>
      <c r="G78" s="174" t="s">
        <v>38</v>
      </c>
      <c r="H78" s="305"/>
      <c r="I78" s="157">
        <v>1</v>
      </c>
      <c r="J78" s="222"/>
      <c r="K78" s="223"/>
      <c r="L78" s="223"/>
      <c r="M78" s="223"/>
      <c r="N78" s="223">
        <v>15</v>
      </c>
      <c r="O78" s="223"/>
      <c r="P78" s="223"/>
      <c r="Q78" s="221">
        <f t="shared" si="72"/>
        <v>10</v>
      </c>
      <c r="R78" s="157">
        <f t="shared" si="73"/>
        <v>15</v>
      </c>
      <c r="S78" s="157">
        <f t="shared" si="74"/>
        <v>25</v>
      </c>
      <c r="T78" s="157">
        <v>1</v>
      </c>
      <c r="U78" s="222"/>
      <c r="V78" s="223"/>
      <c r="W78" s="223"/>
      <c r="X78" s="223"/>
      <c r="Y78" s="223">
        <v>10</v>
      </c>
      <c r="Z78" s="223"/>
      <c r="AA78" s="223"/>
      <c r="AB78" s="221">
        <f t="shared" si="75"/>
        <v>15</v>
      </c>
      <c r="AC78" s="157">
        <f t="shared" si="76"/>
        <v>10</v>
      </c>
      <c r="AD78" s="157">
        <f t="shared" si="77"/>
        <v>25</v>
      </c>
    </row>
    <row r="79" spans="1:30" s="3" customFormat="1" ht="42.6" customHeight="1" x14ac:dyDescent="0.3">
      <c r="A79" s="281" t="s">
        <v>174</v>
      </c>
      <c r="B79" s="284" t="s">
        <v>161</v>
      </c>
      <c r="C79" s="209" t="s">
        <v>133</v>
      </c>
      <c r="D79" s="82" t="s">
        <v>23</v>
      </c>
      <c r="E79" s="133" t="s">
        <v>227</v>
      </c>
      <c r="F79" s="133" t="s">
        <v>106</v>
      </c>
      <c r="G79" s="134" t="s">
        <v>42</v>
      </c>
      <c r="H79" s="305"/>
      <c r="I79" s="58">
        <v>3</v>
      </c>
      <c r="J79" s="114">
        <v>30</v>
      </c>
      <c r="K79" s="113"/>
      <c r="L79" s="113"/>
      <c r="M79" s="113"/>
      <c r="N79" s="113"/>
      <c r="O79" s="113"/>
      <c r="P79" s="113"/>
      <c r="Q79" s="115">
        <f t="shared" si="72"/>
        <v>45</v>
      </c>
      <c r="R79" s="56">
        <f t="shared" si="73"/>
        <v>30</v>
      </c>
      <c r="S79" s="49">
        <f t="shared" si="74"/>
        <v>75</v>
      </c>
      <c r="T79" s="58">
        <v>3</v>
      </c>
      <c r="U79" s="114">
        <v>15</v>
      </c>
      <c r="V79" s="113"/>
      <c r="W79" s="113"/>
      <c r="X79" s="113"/>
      <c r="Y79" s="113"/>
      <c r="Z79" s="113"/>
      <c r="AA79" s="113"/>
      <c r="AB79" s="115">
        <f t="shared" si="75"/>
        <v>60</v>
      </c>
      <c r="AC79" s="59">
        <f t="shared" si="76"/>
        <v>15</v>
      </c>
      <c r="AD79" s="49">
        <f t="shared" si="77"/>
        <v>75</v>
      </c>
    </row>
    <row r="80" spans="1:30" s="3" customFormat="1" ht="40.950000000000003" customHeight="1" x14ac:dyDescent="0.3">
      <c r="A80" s="282"/>
      <c r="B80" s="280"/>
      <c r="C80" s="206" t="s">
        <v>134</v>
      </c>
      <c r="D80" s="206" t="s">
        <v>26</v>
      </c>
      <c r="E80" s="135" t="s">
        <v>227</v>
      </c>
      <c r="F80" s="135" t="s">
        <v>106</v>
      </c>
      <c r="G80" s="136" t="s">
        <v>53</v>
      </c>
      <c r="H80" s="305"/>
      <c r="I80" s="58">
        <v>3</v>
      </c>
      <c r="J80" s="14"/>
      <c r="K80" s="11">
        <v>30</v>
      </c>
      <c r="L80" s="11"/>
      <c r="M80" s="11"/>
      <c r="N80" s="11"/>
      <c r="O80" s="11"/>
      <c r="P80" s="11"/>
      <c r="Q80" s="46">
        <f t="shared" si="72"/>
        <v>45</v>
      </c>
      <c r="R80" s="47">
        <f t="shared" si="73"/>
        <v>30</v>
      </c>
      <c r="S80" s="48">
        <f t="shared" si="74"/>
        <v>75</v>
      </c>
      <c r="T80" s="58">
        <v>3</v>
      </c>
      <c r="U80" s="14"/>
      <c r="V80" s="11">
        <v>15</v>
      </c>
      <c r="W80" s="11"/>
      <c r="X80" s="11"/>
      <c r="Y80" s="11"/>
      <c r="Z80" s="11"/>
      <c r="AA80" s="11"/>
      <c r="AB80" s="46">
        <f t="shared" si="75"/>
        <v>60</v>
      </c>
      <c r="AC80" s="65">
        <f t="shared" si="76"/>
        <v>15</v>
      </c>
      <c r="AD80" s="48">
        <f t="shared" si="77"/>
        <v>75</v>
      </c>
    </row>
    <row r="81" spans="1:30" s="3" customFormat="1" ht="41.4" customHeight="1" x14ac:dyDescent="0.3">
      <c r="A81" s="282"/>
      <c r="B81" s="280"/>
      <c r="C81" s="206" t="s">
        <v>154</v>
      </c>
      <c r="D81" s="206" t="s">
        <v>26</v>
      </c>
      <c r="E81" s="135" t="s">
        <v>113</v>
      </c>
      <c r="F81" s="135" t="s">
        <v>47</v>
      </c>
      <c r="G81" s="136" t="s">
        <v>53</v>
      </c>
      <c r="H81" s="305"/>
      <c r="I81" s="74">
        <v>3</v>
      </c>
      <c r="J81" s="14"/>
      <c r="K81" s="11">
        <v>30</v>
      </c>
      <c r="L81" s="11"/>
      <c r="M81" s="11"/>
      <c r="N81" s="11"/>
      <c r="O81" s="11"/>
      <c r="P81" s="11"/>
      <c r="Q81" s="46">
        <f t="shared" si="72"/>
        <v>45</v>
      </c>
      <c r="R81" s="47">
        <f t="shared" si="73"/>
        <v>30</v>
      </c>
      <c r="S81" s="48">
        <f t="shared" si="74"/>
        <v>75</v>
      </c>
      <c r="T81" s="60">
        <v>3</v>
      </c>
      <c r="U81" s="14"/>
      <c r="V81" s="11">
        <v>15</v>
      </c>
      <c r="W81" s="11"/>
      <c r="X81" s="11"/>
      <c r="Y81" s="11"/>
      <c r="Z81" s="11"/>
      <c r="AA81" s="11"/>
      <c r="AB81" s="46">
        <f t="shared" si="75"/>
        <v>60</v>
      </c>
      <c r="AC81" s="65">
        <f t="shared" si="76"/>
        <v>15</v>
      </c>
      <c r="AD81" s="48">
        <f t="shared" si="77"/>
        <v>75</v>
      </c>
    </row>
    <row r="82" spans="1:30" s="3" customFormat="1" ht="46.2" customHeight="1" x14ac:dyDescent="0.3">
      <c r="A82" s="282"/>
      <c r="B82" s="280"/>
      <c r="C82" s="206" t="s">
        <v>135</v>
      </c>
      <c r="D82" s="206" t="s">
        <v>26</v>
      </c>
      <c r="E82" s="135" t="s">
        <v>220</v>
      </c>
      <c r="F82" s="135" t="s">
        <v>106</v>
      </c>
      <c r="G82" s="136" t="s">
        <v>42</v>
      </c>
      <c r="H82" s="305"/>
      <c r="I82" s="74">
        <v>2</v>
      </c>
      <c r="J82" s="147">
        <v>30</v>
      </c>
      <c r="K82" s="11"/>
      <c r="L82" s="11"/>
      <c r="M82" s="11"/>
      <c r="N82" s="11"/>
      <c r="O82" s="11"/>
      <c r="P82" s="11"/>
      <c r="Q82" s="46">
        <f t="shared" si="72"/>
        <v>20</v>
      </c>
      <c r="R82" s="47">
        <f t="shared" si="73"/>
        <v>30</v>
      </c>
      <c r="S82" s="48">
        <f t="shared" si="74"/>
        <v>50</v>
      </c>
      <c r="T82" s="74">
        <v>2</v>
      </c>
      <c r="U82" s="147">
        <v>10</v>
      </c>
      <c r="V82" s="11"/>
      <c r="W82" s="11"/>
      <c r="X82" s="11"/>
      <c r="Y82" s="11"/>
      <c r="Z82" s="11"/>
      <c r="AA82" s="11"/>
      <c r="AB82" s="46">
        <f t="shared" si="75"/>
        <v>40</v>
      </c>
      <c r="AC82" s="65">
        <f t="shared" si="76"/>
        <v>10</v>
      </c>
      <c r="AD82" s="48">
        <f t="shared" si="77"/>
        <v>50</v>
      </c>
    </row>
    <row r="83" spans="1:30" s="3" customFormat="1" ht="45" customHeight="1" x14ac:dyDescent="0.3">
      <c r="A83" s="282"/>
      <c r="B83" s="280"/>
      <c r="C83" s="206" t="s">
        <v>136</v>
      </c>
      <c r="D83" s="206" t="s">
        <v>26</v>
      </c>
      <c r="E83" s="135" t="s">
        <v>220</v>
      </c>
      <c r="F83" s="135" t="s">
        <v>106</v>
      </c>
      <c r="G83" s="136" t="s">
        <v>53</v>
      </c>
      <c r="H83" s="305"/>
      <c r="I83" s="85">
        <v>3</v>
      </c>
      <c r="J83" s="14"/>
      <c r="K83" s="11">
        <v>30</v>
      </c>
      <c r="L83" s="11"/>
      <c r="M83" s="11"/>
      <c r="N83" s="11"/>
      <c r="O83" s="11"/>
      <c r="P83" s="11"/>
      <c r="Q83" s="46">
        <f t="shared" si="72"/>
        <v>45</v>
      </c>
      <c r="R83" s="47">
        <f t="shared" si="73"/>
        <v>30</v>
      </c>
      <c r="S83" s="48">
        <f t="shared" si="74"/>
        <v>75</v>
      </c>
      <c r="T83" s="85">
        <v>3</v>
      </c>
      <c r="U83" s="14"/>
      <c r="V83" s="11">
        <v>15</v>
      </c>
      <c r="W83" s="11"/>
      <c r="X83" s="11"/>
      <c r="Y83" s="11"/>
      <c r="Z83" s="11"/>
      <c r="AA83" s="11"/>
      <c r="AB83" s="46">
        <f t="shared" si="75"/>
        <v>60</v>
      </c>
      <c r="AC83" s="65">
        <f t="shared" si="76"/>
        <v>15</v>
      </c>
      <c r="AD83" s="48">
        <f t="shared" si="77"/>
        <v>75</v>
      </c>
    </row>
    <row r="84" spans="1:30" s="3" customFormat="1" ht="45" customHeight="1" x14ac:dyDescent="0.3">
      <c r="A84" s="283"/>
      <c r="B84" s="285"/>
      <c r="C84" s="207" t="s">
        <v>138</v>
      </c>
      <c r="D84" s="206" t="s">
        <v>26</v>
      </c>
      <c r="E84" s="206" t="s">
        <v>139</v>
      </c>
      <c r="F84" s="135" t="s">
        <v>106</v>
      </c>
      <c r="G84" s="136" t="s">
        <v>53</v>
      </c>
      <c r="H84" s="305"/>
      <c r="I84" s="85">
        <v>2</v>
      </c>
      <c r="J84" s="131"/>
      <c r="K84" s="130">
        <v>15</v>
      </c>
      <c r="L84" s="130"/>
      <c r="M84" s="130"/>
      <c r="N84" s="130"/>
      <c r="O84" s="130"/>
      <c r="P84" s="130"/>
      <c r="Q84" s="46">
        <f t="shared" si="72"/>
        <v>35</v>
      </c>
      <c r="R84" s="47">
        <f t="shared" si="73"/>
        <v>15</v>
      </c>
      <c r="S84" s="48">
        <f t="shared" si="74"/>
        <v>50</v>
      </c>
      <c r="T84" s="85">
        <v>2</v>
      </c>
      <c r="U84" s="131"/>
      <c r="V84" s="130">
        <v>10</v>
      </c>
      <c r="W84" s="130"/>
      <c r="X84" s="130"/>
      <c r="Y84" s="130"/>
      <c r="Z84" s="130"/>
      <c r="AA84" s="130"/>
      <c r="AB84" s="46">
        <f t="shared" si="75"/>
        <v>40</v>
      </c>
      <c r="AC84" s="65">
        <f t="shared" si="76"/>
        <v>10</v>
      </c>
      <c r="AD84" s="48">
        <f t="shared" si="77"/>
        <v>50</v>
      </c>
    </row>
    <row r="85" spans="1:30" s="3" customFormat="1" ht="42.6" customHeight="1" thickBot="1" x14ac:dyDescent="0.35">
      <c r="A85" s="283"/>
      <c r="B85" s="285"/>
      <c r="C85" s="207" t="s">
        <v>219</v>
      </c>
      <c r="D85" s="207" t="s">
        <v>26</v>
      </c>
      <c r="E85" s="137" t="s">
        <v>140</v>
      </c>
      <c r="F85" s="137" t="s">
        <v>106</v>
      </c>
      <c r="G85" s="138" t="s">
        <v>53</v>
      </c>
      <c r="H85" s="305"/>
      <c r="I85" s="93">
        <v>2</v>
      </c>
      <c r="J85" s="83"/>
      <c r="K85" s="12">
        <v>15</v>
      </c>
      <c r="L85" s="12"/>
      <c r="M85" s="12"/>
      <c r="N85" s="12"/>
      <c r="O85" s="12"/>
      <c r="P85" s="12"/>
      <c r="Q85" s="54">
        <f t="shared" si="72"/>
        <v>35</v>
      </c>
      <c r="R85" s="55">
        <f t="shared" si="73"/>
        <v>15</v>
      </c>
      <c r="S85" s="62">
        <f t="shared" si="74"/>
        <v>50</v>
      </c>
      <c r="T85" s="93">
        <v>2</v>
      </c>
      <c r="U85" s="83"/>
      <c r="V85" s="12">
        <v>10</v>
      </c>
      <c r="W85" s="12"/>
      <c r="X85" s="12"/>
      <c r="Y85" s="12"/>
      <c r="Z85" s="12"/>
      <c r="AA85" s="12"/>
      <c r="AB85" s="54">
        <f t="shared" si="75"/>
        <v>40</v>
      </c>
      <c r="AC85" s="79">
        <f t="shared" si="76"/>
        <v>10</v>
      </c>
      <c r="AD85" s="62">
        <f t="shared" si="77"/>
        <v>50</v>
      </c>
    </row>
    <row r="86" spans="1:30" s="3" customFormat="1" ht="40.950000000000003" customHeight="1" x14ac:dyDescent="0.3">
      <c r="A86" s="297" t="s">
        <v>175</v>
      </c>
      <c r="B86" s="279" t="s">
        <v>162</v>
      </c>
      <c r="C86" s="167" t="s">
        <v>73</v>
      </c>
      <c r="D86" s="88" t="s">
        <v>23</v>
      </c>
      <c r="E86" s="167" t="s">
        <v>113</v>
      </c>
      <c r="F86" s="167" t="s">
        <v>47</v>
      </c>
      <c r="G86" s="139" t="s">
        <v>42</v>
      </c>
      <c r="H86" s="305"/>
      <c r="I86" s="89">
        <v>2</v>
      </c>
      <c r="J86" s="151">
        <v>30</v>
      </c>
      <c r="K86" s="9"/>
      <c r="L86" s="9"/>
      <c r="M86" s="9"/>
      <c r="N86" s="144"/>
      <c r="O86" s="144"/>
      <c r="P86" s="144"/>
      <c r="Q86" s="35">
        <f t="shared" si="72"/>
        <v>20</v>
      </c>
      <c r="R86" s="40">
        <f t="shared" si="73"/>
        <v>30</v>
      </c>
      <c r="S86" s="41">
        <f t="shared" si="74"/>
        <v>50</v>
      </c>
      <c r="T86" s="36">
        <v>2</v>
      </c>
      <c r="U86" s="146">
        <v>10</v>
      </c>
      <c r="V86" s="144"/>
      <c r="W86" s="144"/>
      <c r="X86" s="144"/>
      <c r="Y86" s="144"/>
      <c r="Z86" s="144"/>
      <c r="AA86" s="144"/>
      <c r="AB86" s="35">
        <f t="shared" si="75"/>
        <v>40</v>
      </c>
      <c r="AC86" s="64">
        <f t="shared" si="76"/>
        <v>10</v>
      </c>
      <c r="AD86" s="41">
        <f t="shared" si="77"/>
        <v>50</v>
      </c>
    </row>
    <row r="87" spans="1:30" s="5" customFormat="1" ht="45" customHeight="1" x14ac:dyDescent="0.3">
      <c r="A87" s="282"/>
      <c r="B87" s="280"/>
      <c r="C87" s="206" t="s">
        <v>74</v>
      </c>
      <c r="D87" s="206" t="s">
        <v>26</v>
      </c>
      <c r="E87" s="206" t="s">
        <v>111</v>
      </c>
      <c r="F87" s="206" t="s">
        <v>47</v>
      </c>
      <c r="G87" s="136" t="s">
        <v>42</v>
      </c>
      <c r="H87" s="305"/>
      <c r="I87" s="85">
        <v>2</v>
      </c>
      <c r="J87" s="152">
        <v>20</v>
      </c>
      <c r="K87" s="10"/>
      <c r="L87" s="10"/>
      <c r="M87" s="10"/>
      <c r="N87" s="145"/>
      <c r="O87" s="145"/>
      <c r="P87" s="145"/>
      <c r="Q87" s="43">
        <f t="shared" si="72"/>
        <v>30</v>
      </c>
      <c r="R87" s="47">
        <f t="shared" si="73"/>
        <v>20</v>
      </c>
      <c r="S87" s="48">
        <f t="shared" si="74"/>
        <v>50</v>
      </c>
      <c r="T87" s="68">
        <v>2</v>
      </c>
      <c r="U87" s="147">
        <v>10</v>
      </c>
      <c r="V87" s="145"/>
      <c r="W87" s="145"/>
      <c r="X87" s="145"/>
      <c r="Y87" s="145"/>
      <c r="Z87" s="145"/>
      <c r="AA87" s="145"/>
      <c r="AB87" s="43">
        <f t="shared" si="75"/>
        <v>40</v>
      </c>
      <c r="AC87" s="65">
        <f t="shared" si="76"/>
        <v>10</v>
      </c>
      <c r="AD87" s="48">
        <f t="shared" si="77"/>
        <v>50</v>
      </c>
    </row>
    <row r="88" spans="1:30" s="5" customFormat="1" ht="50.25" customHeight="1" x14ac:dyDescent="0.3">
      <c r="A88" s="282"/>
      <c r="B88" s="280"/>
      <c r="C88" s="206" t="s">
        <v>75</v>
      </c>
      <c r="D88" s="206" t="s">
        <v>26</v>
      </c>
      <c r="E88" s="206" t="s">
        <v>244</v>
      </c>
      <c r="F88" s="206" t="s">
        <v>47</v>
      </c>
      <c r="G88" s="136" t="s">
        <v>53</v>
      </c>
      <c r="H88" s="305"/>
      <c r="I88" s="98">
        <v>2</v>
      </c>
      <c r="J88" s="152"/>
      <c r="K88" s="10">
        <v>20</v>
      </c>
      <c r="L88" s="10"/>
      <c r="M88" s="10"/>
      <c r="N88" s="145"/>
      <c r="O88" s="145"/>
      <c r="P88" s="145"/>
      <c r="Q88" s="43">
        <f t="shared" si="72"/>
        <v>30</v>
      </c>
      <c r="R88" s="47">
        <f t="shared" si="73"/>
        <v>20</v>
      </c>
      <c r="S88" s="48">
        <f t="shared" si="74"/>
        <v>50</v>
      </c>
      <c r="T88" s="68">
        <v>2</v>
      </c>
      <c r="U88" s="147"/>
      <c r="V88" s="145">
        <v>10</v>
      </c>
      <c r="W88" s="145"/>
      <c r="X88" s="145"/>
      <c r="Y88" s="145"/>
      <c r="Z88" s="145"/>
      <c r="AA88" s="145"/>
      <c r="AB88" s="43">
        <f t="shared" si="75"/>
        <v>40</v>
      </c>
      <c r="AC88" s="65">
        <f t="shared" si="76"/>
        <v>10</v>
      </c>
      <c r="AD88" s="48">
        <f t="shared" si="77"/>
        <v>50</v>
      </c>
    </row>
    <row r="89" spans="1:30" s="5" customFormat="1" ht="38.4" customHeight="1" x14ac:dyDescent="0.3">
      <c r="A89" s="282"/>
      <c r="B89" s="280"/>
      <c r="C89" s="206" t="s">
        <v>127</v>
      </c>
      <c r="D89" s="206" t="s">
        <v>26</v>
      </c>
      <c r="E89" s="206" t="s">
        <v>121</v>
      </c>
      <c r="F89" s="206" t="s">
        <v>46</v>
      </c>
      <c r="G89" s="136" t="s">
        <v>42</v>
      </c>
      <c r="H89" s="305"/>
      <c r="I89" s="85">
        <v>2</v>
      </c>
      <c r="J89" s="152">
        <v>20</v>
      </c>
      <c r="K89" s="10"/>
      <c r="L89" s="10"/>
      <c r="M89" s="10"/>
      <c r="N89" s="145"/>
      <c r="O89" s="145"/>
      <c r="P89" s="145"/>
      <c r="Q89" s="43">
        <f t="shared" si="72"/>
        <v>30</v>
      </c>
      <c r="R89" s="47">
        <f t="shared" si="73"/>
        <v>20</v>
      </c>
      <c r="S89" s="48">
        <f t="shared" si="74"/>
        <v>50</v>
      </c>
      <c r="T89" s="68">
        <v>2</v>
      </c>
      <c r="U89" s="147">
        <v>10</v>
      </c>
      <c r="V89" s="145"/>
      <c r="W89" s="145"/>
      <c r="X89" s="145"/>
      <c r="Y89" s="145"/>
      <c r="Z89" s="145"/>
      <c r="AA89" s="145"/>
      <c r="AB89" s="43">
        <f t="shared" si="75"/>
        <v>40</v>
      </c>
      <c r="AC89" s="65">
        <f t="shared" si="76"/>
        <v>10</v>
      </c>
      <c r="AD89" s="48">
        <f t="shared" si="77"/>
        <v>50</v>
      </c>
    </row>
    <row r="90" spans="1:30" s="5" customFormat="1" ht="36" customHeight="1" x14ac:dyDescent="0.3">
      <c r="A90" s="282"/>
      <c r="B90" s="280"/>
      <c r="C90" s="206" t="s">
        <v>119</v>
      </c>
      <c r="D90" s="206" t="s">
        <v>26</v>
      </c>
      <c r="E90" s="206" t="s">
        <v>110</v>
      </c>
      <c r="F90" s="206" t="s">
        <v>106</v>
      </c>
      <c r="G90" s="136" t="s">
        <v>42</v>
      </c>
      <c r="H90" s="305"/>
      <c r="I90" s="85">
        <v>3</v>
      </c>
      <c r="J90" s="152">
        <v>30</v>
      </c>
      <c r="K90" s="10"/>
      <c r="L90" s="10"/>
      <c r="M90" s="10"/>
      <c r="N90" s="145"/>
      <c r="O90" s="145"/>
      <c r="P90" s="145"/>
      <c r="Q90" s="43">
        <f t="shared" si="72"/>
        <v>45</v>
      </c>
      <c r="R90" s="47">
        <f t="shared" si="73"/>
        <v>30</v>
      </c>
      <c r="S90" s="48">
        <f t="shared" si="74"/>
        <v>75</v>
      </c>
      <c r="T90" s="68">
        <v>3</v>
      </c>
      <c r="U90" s="147">
        <v>15</v>
      </c>
      <c r="V90" s="145"/>
      <c r="W90" s="145"/>
      <c r="X90" s="145"/>
      <c r="Y90" s="145"/>
      <c r="Z90" s="145"/>
      <c r="AA90" s="145"/>
      <c r="AB90" s="43">
        <f t="shared" si="75"/>
        <v>60</v>
      </c>
      <c r="AC90" s="65">
        <f t="shared" si="76"/>
        <v>15</v>
      </c>
      <c r="AD90" s="48">
        <f t="shared" si="77"/>
        <v>75</v>
      </c>
    </row>
    <row r="91" spans="1:30" s="5" customFormat="1" ht="39" customHeight="1" x14ac:dyDescent="0.3">
      <c r="A91" s="282"/>
      <c r="B91" s="280"/>
      <c r="C91" s="206" t="s">
        <v>120</v>
      </c>
      <c r="D91" s="206" t="s">
        <v>26</v>
      </c>
      <c r="E91" s="206" t="s">
        <v>244</v>
      </c>
      <c r="F91" s="206" t="s">
        <v>106</v>
      </c>
      <c r="G91" s="136" t="s">
        <v>53</v>
      </c>
      <c r="H91" s="305"/>
      <c r="I91" s="98">
        <v>3</v>
      </c>
      <c r="J91" s="152"/>
      <c r="K91" s="10"/>
      <c r="L91" s="10"/>
      <c r="M91" s="10">
        <v>30</v>
      </c>
      <c r="N91" s="145"/>
      <c r="O91" s="145"/>
      <c r="P91" s="145"/>
      <c r="Q91" s="43">
        <f t="shared" si="72"/>
        <v>45</v>
      </c>
      <c r="R91" s="47">
        <f t="shared" si="73"/>
        <v>30</v>
      </c>
      <c r="S91" s="48">
        <f t="shared" si="74"/>
        <v>75</v>
      </c>
      <c r="T91" s="68">
        <v>3</v>
      </c>
      <c r="U91" s="147"/>
      <c r="V91" s="145"/>
      <c r="W91" s="145"/>
      <c r="X91" s="145">
        <v>15</v>
      </c>
      <c r="Y91" s="145"/>
      <c r="Z91" s="145"/>
      <c r="AA91" s="145"/>
      <c r="AB91" s="43">
        <f t="shared" si="75"/>
        <v>60</v>
      </c>
      <c r="AC91" s="65">
        <f t="shared" si="76"/>
        <v>15</v>
      </c>
      <c r="AD91" s="48">
        <f t="shared" si="77"/>
        <v>75</v>
      </c>
    </row>
    <row r="92" spans="1:30" s="5" customFormat="1" ht="39" customHeight="1" x14ac:dyDescent="0.3">
      <c r="A92" s="283"/>
      <c r="B92" s="285"/>
      <c r="C92" s="206" t="s">
        <v>72</v>
      </c>
      <c r="D92" s="206" t="s">
        <v>26</v>
      </c>
      <c r="E92" s="206" t="s">
        <v>126</v>
      </c>
      <c r="F92" s="206" t="s">
        <v>47</v>
      </c>
      <c r="G92" s="136" t="s">
        <v>53</v>
      </c>
      <c r="H92" s="305"/>
      <c r="I92" s="84">
        <v>2</v>
      </c>
      <c r="J92" s="152"/>
      <c r="K92" s="10"/>
      <c r="L92" s="10"/>
      <c r="M92" s="10">
        <v>15</v>
      </c>
      <c r="N92" s="145"/>
      <c r="O92" s="145"/>
      <c r="P92" s="145"/>
      <c r="Q92" s="43">
        <f>I92*25-R92</f>
        <v>35</v>
      </c>
      <c r="R92" s="48">
        <f>SUM(J92:P92)</f>
        <v>15</v>
      </c>
      <c r="S92" s="48">
        <f>SUM(J92:Q92)</f>
        <v>50</v>
      </c>
      <c r="T92" s="124">
        <v>2</v>
      </c>
      <c r="U92" s="122"/>
      <c r="V92" s="10"/>
      <c r="W92" s="145"/>
      <c r="X92" s="145">
        <v>10</v>
      </c>
      <c r="Y92" s="145"/>
      <c r="Z92" s="145"/>
      <c r="AA92" s="145"/>
      <c r="AB92" s="42">
        <f>T92*25-AC92</f>
        <v>40</v>
      </c>
      <c r="AC92" s="58">
        <f>SUM(U92:AA92)</f>
        <v>10</v>
      </c>
      <c r="AD92" s="49">
        <f>SUM(U92:AB92)</f>
        <v>50</v>
      </c>
    </row>
    <row r="93" spans="1:30" s="5" customFormat="1" ht="38.25" customHeight="1" thickBot="1" x14ac:dyDescent="0.35">
      <c r="A93" s="299"/>
      <c r="B93" s="298"/>
      <c r="C93" s="208" t="s">
        <v>231</v>
      </c>
      <c r="D93" s="208" t="s">
        <v>26</v>
      </c>
      <c r="E93" s="208" t="s">
        <v>125</v>
      </c>
      <c r="F93" s="208" t="s">
        <v>47</v>
      </c>
      <c r="G93" s="140" t="s">
        <v>53</v>
      </c>
      <c r="H93" s="306"/>
      <c r="I93" s="86">
        <v>2</v>
      </c>
      <c r="J93" s="153"/>
      <c r="K93" s="8">
        <v>15</v>
      </c>
      <c r="L93" s="8"/>
      <c r="M93" s="8"/>
      <c r="N93" s="148"/>
      <c r="O93" s="148"/>
      <c r="P93" s="148"/>
      <c r="Q93" s="50">
        <f t="shared" si="72"/>
        <v>35</v>
      </c>
      <c r="R93" s="47">
        <f t="shared" si="73"/>
        <v>15</v>
      </c>
      <c r="S93" s="48">
        <f t="shared" si="74"/>
        <v>50</v>
      </c>
      <c r="T93" s="51">
        <v>2</v>
      </c>
      <c r="U93" s="149"/>
      <c r="V93" s="148">
        <v>10</v>
      </c>
      <c r="W93" s="148"/>
      <c r="X93" s="148"/>
      <c r="Y93" s="148"/>
      <c r="Z93" s="148"/>
      <c r="AA93" s="148"/>
      <c r="AB93" s="50">
        <f t="shared" si="75"/>
        <v>40</v>
      </c>
      <c r="AC93" s="65">
        <f t="shared" si="76"/>
        <v>10</v>
      </c>
      <c r="AD93" s="48">
        <f t="shared" si="77"/>
        <v>50</v>
      </c>
    </row>
    <row r="94" spans="1:30" ht="22.2" customHeight="1" thickBot="1" x14ac:dyDescent="0.35">
      <c r="A94" s="301" t="s">
        <v>10</v>
      </c>
      <c r="B94" s="302"/>
      <c r="C94" s="302"/>
      <c r="D94" s="302"/>
      <c r="E94" s="302"/>
      <c r="F94" s="302"/>
      <c r="G94" s="303"/>
      <c r="H94" s="304" t="s">
        <v>10</v>
      </c>
      <c r="I94" s="25">
        <f t="shared" ref="I94:AD94" si="90">SUM(I95:I101)</f>
        <v>31</v>
      </c>
      <c r="J94" s="165">
        <f t="shared" si="90"/>
        <v>40</v>
      </c>
      <c r="K94" s="165">
        <f t="shared" si="90"/>
        <v>20</v>
      </c>
      <c r="L94" s="165">
        <f t="shared" si="90"/>
        <v>0</v>
      </c>
      <c r="M94" s="165">
        <f t="shared" si="90"/>
        <v>20</v>
      </c>
      <c r="N94" s="165">
        <f t="shared" si="90"/>
        <v>15</v>
      </c>
      <c r="O94" s="165">
        <f t="shared" si="90"/>
        <v>15</v>
      </c>
      <c r="P94" s="165">
        <f t="shared" si="90"/>
        <v>400</v>
      </c>
      <c r="Q94" s="165">
        <f t="shared" si="90"/>
        <v>270</v>
      </c>
      <c r="R94" s="165">
        <f t="shared" si="90"/>
        <v>510</v>
      </c>
      <c r="S94" s="165">
        <f t="shared" si="90"/>
        <v>780</v>
      </c>
      <c r="T94" s="165">
        <f t="shared" si="90"/>
        <v>31</v>
      </c>
      <c r="U94" s="165">
        <f t="shared" si="90"/>
        <v>20</v>
      </c>
      <c r="V94" s="165">
        <f t="shared" si="90"/>
        <v>10</v>
      </c>
      <c r="W94" s="165">
        <f t="shared" si="90"/>
        <v>0</v>
      </c>
      <c r="X94" s="165">
        <f t="shared" si="90"/>
        <v>10</v>
      </c>
      <c r="Y94" s="165">
        <f t="shared" si="90"/>
        <v>10</v>
      </c>
      <c r="Z94" s="165">
        <f t="shared" si="90"/>
        <v>15</v>
      </c>
      <c r="AA94" s="165">
        <f t="shared" si="90"/>
        <v>400</v>
      </c>
      <c r="AB94" s="165">
        <f t="shared" si="90"/>
        <v>315</v>
      </c>
      <c r="AC94" s="165">
        <f t="shared" si="90"/>
        <v>465</v>
      </c>
      <c r="AD94" s="165">
        <f t="shared" si="90"/>
        <v>780</v>
      </c>
    </row>
    <row r="95" spans="1:30" ht="34.799999999999997" customHeight="1" x14ac:dyDescent="0.3">
      <c r="A95" s="275" t="s">
        <v>205</v>
      </c>
      <c r="B95" s="265" t="s">
        <v>204</v>
      </c>
      <c r="C95" s="260" t="s">
        <v>89</v>
      </c>
      <c r="D95" s="260" t="s">
        <v>26</v>
      </c>
      <c r="E95" s="42" t="s">
        <v>114</v>
      </c>
      <c r="F95" s="42" t="s">
        <v>47</v>
      </c>
      <c r="G95" s="43" t="s">
        <v>51</v>
      </c>
      <c r="H95" s="305"/>
      <c r="I95" s="85">
        <v>1</v>
      </c>
      <c r="J95" s="147"/>
      <c r="K95" s="145"/>
      <c r="L95" s="145"/>
      <c r="M95" s="145"/>
      <c r="N95" s="145">
        <v>15</v>
      </c>
      <c r="O95" s="145"/>
      <c r="P95" s="145"/>
      <c r="Q95" s="43">
        <f>I95*25-R95</f>
        <v>10</v>
      </c>
      <c r="R95" s="56">
        <f>SUM(J95:P95)</f>
        <v>15</v>
      </c>
      <c r="S95" s="48">
        <f>SUM(J95:Q95)</f>
        <v>25</v>
      </c>
      <c r="T95" s="68">
        <v>1</v>
      </c>
      <c r="U95" s="45"/>
      <c r="V95" s="20"/>
      <c r="W95" s="20"/>
      <c r="X95" s="20"/>
      <c r="Y95" s="20">
        <v>10</v>
      </c>
      <c r="Z95" s="20"/>
      <c r="AA95" s="20"/>
      <c r="AB95" s="46">
        <f>T95*25-AC95</f>
        <v>15</v>
      </c>
      <c r="AC95" s="65">
        <f>SUM(U95:AA95)</f>
        <v>10</v>
      </c>
      <c r="AD95" s="48">
        <f>SUM(U95:AB95)</f>
        <v>25</v>
      </c>
    </row>
    <row r="96" spans="1:30" ht="34.799999999999997" customHeight="1" x14ac:dyDescent="0.3">
      <c r="A96" s="276"/>
      <c r="B96" s="266"/>
      <c r="C96" s="260" t="s">
        <v>202</v>
      </c>
      <c r="D96" s="260" t="s">
        <v>26</v>
      </c>
      <c r="E96" s="42" t="s">
        <v>224</v>
      </c>
      <c r="F96" s="42" t="s">
        <v>47</v>
      </c>
      <c r="G96" s="43" t="s">
        <v>54</v>
      </c>
      <c r="H96" s="305"/>
      <c r="I96" s="90">
        <v>6</v>
      </c>
      <c r="J96" s="147"/>
      <c r="K96" s="145"/>
      <c r="L96" s="145"/>
      <c r="M96" s="145"/>
      <c r="N96" s="145"/>
      <c r="O96" s="145">
        <v>15</v>
      </c>
      <c r="P96" s="145"/>
      <c r="Q96" s="43">
        <f>I96*25-R96</f>
        <v>135</v>
      </c>
      <c r="R96" s="91">
        <f>SUM(J96:P96)</f>
        <v>15</v>
      </c>
      <c r="S96" s="48">
        <f>SUM(J96:Q96)</f>
        <v>150</v>
      </c>
      <c r="T96" s="90">
        <v>6</v>
      </c>
      <c r="U96" s="14"/>
      <c r="V96" s="11"/>
      <c r="W96" s="11"/>
      <c r="X96" s="11"/>
      <c r="Y96" s="11"/>
      <c r="Z96" s="11">
        <v>15</v>
      </c>
      <c r="AA96" s="11"/>
      <c r="AB96" s="46">
        <f>T96*25-AC96</f>
        <v>135</v>
      </c>
      <c r="AC96" s="65">
        <f>SUM(U96:AA96)</f>
        <v>15</v>
      </c>
      <c r="AD96" s="48">
        <f>SUM(U96:AB96)</f>
        <v>150</v>
      </c>
    </row>
    <row r="97" spans="1:32" ht="36.6" customHeight="1" thickBot="1" x14ac:dyDescent="0.35">
      <c r="A97" s="307"/>
      <c r="B97" s="267"/>
      <c r="C97" s="263" t="s">
        <v>43</v>
      </c>
      <c r="D97" s="263" t="s">
        <v>41</v>
      </c>
      <c r="E97" s="77" t="s">
        <v>228</v>
      </c>
      <c r="F97" s="77" t="s">
        <v>47</v>
      </c>
      <c r="G97" s="92" t="s">
        <v>40</v>
      </c>
      <c r="H97" s="305"/>
      <c r="I97" s="93">
        <v>19</v>
      </c>
      <c r="J97" s="149"/>
      <c r="K97" s="148"/>
      <c r="L97" s="148"/>
      <c r="M97" s="148"/>
      <c r="N97" s="148"/>
      <c r="O97" s="148"/>
      <c r="P97" s="148">
        <v>400</v>
      </c>
      <c r="Q97" s="43">
        <v>80</v>
      </c>
      <c r="R97" s="94">
        <f>SUM(J97:P97)</f>
        <v>400</v>
      </c>
      <c r="S97" s="62">
        <f>SUM(J97:Q97)</f>
        <v>480</v>
      </c>
      <c r="T97" s="93">
        <v>19</v>
      </c>
      <c r="U97" s="15"/>
      <c r="V97" s="13"/>
      <c r="W97" s="13"/>
      <c r="X97" s="13"/>
      <c r="Y97" s="13"/>
      <c r="Z97" s="13"/>
      <c r="AA97" s="13">
        <v>400</v>
      </c>
      <c r="AB97" s="46">
        <v>80</v>
      </c>
      <c r="AC97" s="79">
        <f>SUM(U97:AA97)</f>
        <v>400</v>
      </c>
      <c r="AD97" s="62">
        <f>SUM(U97:AB97)</f>
        <v>480</v>
      </c>
    </row>
    <row r="98" spans="1:32" ht="29.4" customHeight="1" x14ac:dyDescent="0.3">
      <c r="A98" s="268" t="s">
        <v>176</v>
      </c>
      <c r="B98" s="270" t="s">
        <v>164</v>
      </c>
      <c r="C98" s="259" t="s">
        <v>147</v>
      </c>
      <c r="D98" s="63" t="s">
        <v>23</v>
      </c>
      <c r="E98" s="34" t="s">
        <v>226</v>
      </c>
      <c r="F98" s="34" t="s">
        <v>106</v>
      </c>
      <c r="G98" s="35" t="s">
        <v>38</v>
      </c>
      <c r="H98" s="305"/>
      <c r="I98" s="89">
        <v>2</v>
      </c>
      <c r="J98" s="161">
        <v>20</v>
      </c>
      <c r="K98" s="158"/>
      <c r="L98" s="158"/>
      <c r="M98" s="158"/>
      <c r="N98" s="158"/>
      <c r="O98" s="158"/>
      <c r="P98" s="158"/>
      <c r="Q98" s="35">
        <f t="shared" ref="Q98:Q101" si="91">I98*25-R98</f>
        <v>30</v>
      </c>
      <c r="R98" s="40">
        <f t="shared" ref="R98:R101" si="92">SUM(J98:P98)</f>
        <v>20</v>
      </c>
      <c r="S98" s="41">
        <f t="shared" ref="S98:S101" si="93">SUM(J98:Q98)</f>
        <v>50</v>
      </c>
      <c r="T98" s="89">
        <v>2</v>
      </c>
      <c r="U98" s="37">
        <v>10</v>
      </c>
      <c r="V98" s="38"/>
      <c r="W98" s="38"/>
      <c r="X98" s="38"/>
      <c r="Y98" s="38"/>
      <c r="Z98" s="38"/>
      <c r="AA98" s="38"/>
      <c r="AB98" s="39">
        <f t="shared" ref="AB98:AB101" si="94">T98*25-AC98</f>
        <v>40</v>
      </c>
      <c r="AC98" s="64">
        <f t="shared" ref="AC98:AC101" si="95">SUM(U98:AA98)</f>
        <v>10</v>
      </c>
      <c r="AD98" s="41">
        <f t="shared" ref="AD98:AD101" si="96">SUM(U98:AB98)</f>
        <v>50</v>
      </c>
    </row>
    <row r="99" spans="1:32" ht="33.6" customHeight="1" x14ac:dyDescent="0.3">
      <c r="A99" s="277"/>
      <c r="B99" s="278"/>
      <c r="C99" s="260" t="s">
        <v>148</v>
      </c>
      <c r="D99" s="260" t="s">
        <v>26</v>
      </c>
      <c r="E99" s="42" t="s">
        <v>223</v>
      </c>
      <c r="F99" s="42" t="s">
        <v>106</v>
      </c>
      <c r="G99" s="43" t="s">
        <v>39</v>
      </c>
      <c r="H99" s="305"/>
      <c r="I99" s="84">
        <v>1</v>
      </c>
      <c r="J99" s="162"/>
      <c r="K99" s="160">
        <v>20</v>
      </c>
      <c r="L99" s="160"/>
      <c r="M99" s="160"/>
      <c r="N99" s="160"/>
      <c r="O99" s="160"/>
      <c r="P99" s="160"/>
      <c r="Q99" s="43">
        <f t="shared" si="91"/>
        <v>5</v>
      </c>
      <c r="R99" s="56">
        <f t="shared" si="92"/>
        <v>20</v>
      </c>
      <c r="S99" s="48">
        <f t="shared" si="93"/>
        <v>25</v>
      </c>
      <c r="T99" s="84">
        <v>1</v>
      </c>
      <c r="U99" s="45"/>
      <c r="V99" s="166">
        <v>10</v>
      </c>
      <c r="W99" s="166"/>
      <c r="X99" s="166"/>
      <c r="Y99" s="166"/>
      <c r="Z99" s="166"/>
      <c r="AA99" s="166"/>
      <c r="AB99" s="46">
        <f t="shared" si="94"/>
        <v>15</v>
      </c>
      <c r="AC99" s="65">
        <f t="shared" si="95"/>
        <v>10</v>
      </c>
      <c r="AD99" s="48">
        <f t="shared" si="96"/>
        <v>25</v>
      </c>
    </row>
    <row r="100" spans="1:32" ht="36" customHeight="1" x14ac:dyDescent="0.3">
      <c r="A100" s="277"/>
      <c r="B100" s="278"/>
      <c r="C100" s="260" t="s">
        <v>145</v>
      </c>
      <c r="D100" s="260" t="s">
        <v>26</v>
      </c>
      <c r="E100" s="42" t="s">
        <v>113</v>
      </c>
      <c r="F100" s="42" t="s">
        <v>47</v>
      </c>
      <c r="G100" s="43" t="s">
        <v>38</v>
      </c>
      <c r="H100" s="305"/>
      <c r="I100" s="74">
        <v>1</v>
      </c>
      <c r="J100" s="162">
        <v>20</v>
      </c>
      <c r="K100" s="160"/>
      <c r="L100" s="160"/>
      <c r="M100" s="160"/>
      <c r="N100" s="160"/>
      <c r="O100" s="160"/>
      <c r="P100" s="160"/>
      <c r="Q100" s="43">
        <f t="shared" si="91"/>
        <v>5</v>
      </c>
      <c r="R100" s="56">
        <f t="shared" si="92"/>
        <v>20</v>
      </c>
      <c r="S100" s="48">
        <f t="shared" si="93"/>
        <v>25</v>
      </c>
      <c r="T100" s="74">
        <v>1</v>
      </c>
      <c r="U100" s="45">
        <v>10</v>
      </c>
      <c r="V100" s="166"/>
      <c r="W100" s="166"/>
      <c r="X100" s="166"/>
      <c r="Y100" s="166"/>
      <c r="Z100" s="166"/>
      <c r="AA100" s="166"/>
      <c r="AB100" s="46">
        <f t="shared" si="94"/>
        <v>15</v>
      </c>
      <c r="AC100" s="65">
        <f t="shared" si="95"/>
        <v>10</v>
      </c>
      <c r="AD100" s="48">
        <f t="shared" si="96"/>
        <v>25</v>
      </c>
    </row>
    <row r="101" spans="1:32" ht="34.5" customHeight="1" thickBot="1" x14ac:dyDescent="0.35">
      <c r="A101" s="277"/>
      <c r="B101" s="278"/>
      <c r="C101" s="260" t="s">
        <v>146</v>
      </c>
      <c r="D101" s="260" t="s">
        <v>26</v>
      </c>
      <c r="E101" s="42" t="s">
        <v>113</v>
      </c>
      <c r="F101" s="42" t="s">
        <v>47</v>
      </c>
      <c r="G101" s="43" t="s">
        <v>39</v>
      </c>
      <c r="H101" s="306"/>
      <c r="I101" s="86">
        <v>1</v>
      </c>
      <c r="J101" s="164"/>
      <c r="K101" s="163"/>
      <c r="L101" s="163"/>
      <c r="M101" s="163">
        <v>20</v>
      </c>
      <c r="N101" s="163"/>
      <c r="O101" s="163"/>
      <c r="P101" s="163"/>
      <c r="Q101" s="50">
        <f t="shared" si="91"/>
        <v>5</v>
      </c>
      <c r="R101" s="32">
        <f t="shared" si="92"/>
        <v>20</v>
      </c>
      <c r="S101" s="62">
        <f t="shared" si="93"/>
        <v>25</v>
      </c>
      <c r="T101" s="86">
        <v>1</v>
      </c>
      <c r="U101" s="69"/>
      <c r="V101" s="70"/>
      <c r="W101" s="70"/>
      <c r="X101" s="70">
        <v>10</v>
      </c>
      <c r="Y101" s="70"/>
      <c r="Z101" s="70"/>
      <c r="AA101" s="70"/>
      <c r="AB101" s="71">
        <f t="shared" si="94"/>
        <v>15</v>
      </c>
      <c r="AC101" s="79">
        <f t="shared" si="95"/>
        <v>10</v>
      </c>
      <c r="AD101" s="62">
        <f t="shared" si="96"/>
        <v>25</v>
      </c>
    </row>
    <row r="102" spans="1:32" s="2" customFormat="1" ht="23.1" customHeight="1" thickBot="1" x14ac:dyDescent="0.3">
      <c r="A102" s="272" t="s">
        <v>11</v>
      </c>
      <c r="B102" s="273"/>
      <c r="C102" s="273"/>
      <c r="D102" s="273"/>
      <c r="E102" s="273"/>
      <c r="F102" s="273"/>
      <c r="G102" s="274"/>
      <c r="H102" s="305" t="s">
        <v>11</v>
      </c>
      <c r="I102" s="157">
        <f>SUM(I103:I108)</f>
        <v>29</v>
      </c>
      <c r="J102" s="165">
        <f t="shared" ref="J102:AD102" si="97">SUM(J103:J108)</f>
        <v>0</v>
      </c>
      <c r="K102" s="165">
        <f t="shared" si="97"/>
        <v>30</v>
      </c>
      <c r="L102" s="165">
        <f t="shared" si="97"/>
        <v>0</v>
      </c>
      <c r="M102" s="165">
        <f t="shared" si="97"/>
        <v>15</v>
      </c>
      <c r="N102" s="165">
        <f t="shared" si="97"/>
        <v>15</v>
      </c>
      <c r="O102" s="165">
        <f t="shared" si="97"/>
        <v>15</v>
      </c>
      <c r="P102" s="165">
        <f t="shared" si="97"/>
        <v>400</v>
      </c>
      <c r="Q102" s="165">
        <f t="shared" si="97"/>
        <v>255</v>
      </c>
      <c r="R102" s="165">
        <f t="shared" si="97"/>
        <v>475</v>
      </c>
      <c r="S102" s="165">
        <f t="shared" si="97"/>
        <v>730</v>
      </c>
      <c r="T102" s="157">
        <f t="shared" si="97"/>
        <v>29</v>
      </c>
      <c r="U102" s="165">
        <f t="shared" si="97"/>
        <v>0</v>
      </c>
      <c r="V102" s="165">
        <f t="shared" si="97"/>
        <v>20</v>
      </c>
      <c r="W102" s="165">
        <f t="shared" si="97"/>
        <v>0</v>
      </c>
      <c r="X102" s="165">
        <f t="shared" si="97"/>
        <v>10</v>
      </c>
      <c r="Y102" s="165">
        <f t="shared" si="97"/>
        <v>10</v>
      </c>
      <c r="Z102" s="165">
        <f t="shared" si="97"/>
        <v>15</v>
      </c>
      <c r="AA102" s="165">
        <f t="shared" si="97"/>
        <v>400</v>
      </c>
      <c r="AB102" s="165">
        <f t="shared" si="97"/>
        <v>275</v>
      </c>
      <c r="AC102" s="165">
        <f t="shared" si="97"/>
        <v>455</v>
      </c>
      <c r="AD102" s="165">
        <f t="shared" si="97"/>
        <v>730</v>
      </c>
    </row>
    <row r="103" spans="1:32" s="2" customFormat="1" ht="30.75" customHeight="1" x14ac:dyDescent="0.25">
      <c r="A103" s="268" t="s">
        <v>177</v>
      </c>
      <c r="B103" s="270" t="s">
        <v>179</v>
      </c>
      <c r="C103" s="259" t="s">
        <v>202</v>
      </c>
      <c r="D103" s="259" t="s">
        <v>26</v>
      </c>
      <c r="E103" s="34" t="s">
        <v>245</v>
      </c>
      <c r="F103" s="34" t="s">
        <v>47</v>
      </c>
      <c r="G103" s="35" t="s">
        <v>54</v>
      </c>
      <c r="H103" s="305"/>
      <c r="I103" s="89">
        <v>6</v>
      </c>
      <c r="J103" s="37"/>
      <c r="K103" s="38"/>
      <c r="L103" s="38"/>
      <c r="M103" s="38"/>
      <c r="N103" s="38"/>
      <c r="O103" s="38">
        <v>15</v>
      </c>
      <c r="P103" s="38"/>
      <c r="Q103" s="39">
        <f>I103*25-R103</f>
        <v>135</v>
      </c>
      <c r="R103" s="95">
        <f t="shared" ref="R103:R108" si="98">SUM(J103:P103)</f>
        <v>15</v>
      </c>
      <c r="S103" s="41">
        <f t="shared" ref="S103:S108" si="99">SUM(J103:Q103)</f>
        <v>150</v>
      </c>
      <c r="T103" s="106">
        <v>6</v>
      </c>
      <c r="U103" s="37"/>
      <c r="V103" s="38"/>
      <c r="W103" s="38"/>
      <c r="X103" s="38"/>
      <c r="Y103" s="38"/>
      <c r="Z103" s="38">
        <v>15</v>
      </c>
      <c r="AA103" s="38"/>
      <c r="AB103" s="39">
        <f>T103*25-AC103</f>
        <v>135</v>
      </c>
      <c r="AC103" s="107">
        <f t="shared" ref="AC103:AC108" si="100">SUM(U103:AA103)</f>
        <v>15</v>
      </c>
      <c r="AD103" s="96">
        <f t="shared" ref="AD103:AD108" si="101">SUM(U103:AB103)</f>
        <v>150</v>
      </c>
    </row>
    <row r="104" spans="1:32" s="2" customFormat="1" ht="34.200000000000003" customHeight="1" x14ac:dyDescent="0.25">
      <c r="A104" s="277"/>
      <c r="B104" s="278"/>
      <c r="C104" s="260" t="s">
        <v>44</v>
      </c>
      <c r="D104" s="260" t="s">
        <v>41</v>
      </c>
      <c r="E104" s="42" t="s">
        <v>225</v>
      </c>
      <c r="F104" s="42" t="s">
        <v>47</v>
      </c>
      <c r="G104" s="43" t="s">
        <v>40</v>
      </c>
      <c r="H104" s="305"/>
      <c r="I104" s="74">
        <v>19</v>
      </c>
      <c r="J104" s="45"/>
      <c r="K104" s="20"/>
      <c r="L104" s="20"/>
      <c r="M104" s="20"/>
      <c r="N104" s="20"/>
      <c r="O104" s="20"/>
      <c r="P104" s="10">
        <v>400</v>
      </c>
      <c r="Q104" s="115">
        <v>80</v>
      </c>
      <c r="R104" s="97">
        <f t="shared" si="98"/>
        <v>400</v>
      </c>
      <c r="S104" s="48">
        <f t="shared" si="99"/>
        <v>480</v>
      </c>
      <c r="T104" s="74">
        <v>19</v>
      </c>
      <c r="U104" s="45"/>
      <c r="V104" s="20"/>
      <c r="W104" s="20"/>
      <c r="X104" s="20"/>
      <c r="Y104" s="20"/>
      <c r="Z104" s="20"/>
      <c r="AA104" s="20">
        <v>400</v>
      </c>
      <c r="AB104" s="115">
        <v>80</v>
      </c>
      <c r="AC104" s="108">
        <f t="shared" si="100"/>
        <v>400</v>
      </c>
      <c r="AD104" s="98">
        <f t="shared" si="101"/>
        <v>480</v>
      </c>
      <c r="AE104" s="1"/>
      <c r="AF104" s="1"/>
    </row>
    <row r="105" spans="1:32" s="2" customFormat="1" ht="33.75" customHeight="1" thickBot="1" x14ac:dyDescent="0.3">
      <c r="A105" s="289"/>
      <c r="B105" s="286"/>
      <c r="C105" s="261" t="s">
        <v>70</v>
      </c>
      <c r="D105" s="261" t="s">
        <v>26</v>
      </c>
      <c r="E105" s="61" t="s">
        <v>207</v>
      </c>
      <c r="F105" s="61" t="s">
        <v>47</v>
      </c>
      <c r="G105" s="80" t="s">
        <v>56</v>
      </c>
      <c r="H105" s="305"/>
      <c r="I105" s="85">
        <v>1</v>
      </c>
      <c r="J105" s="52"/>
      <c r="K105" s="53"/>
      <c r="L105" s="53"/>
      <c r="M105" s="53">
        <v>15</v>
      </c>
      <c r="N105" s="53"/>
      <c r="O105" s="53"/>
      <c r="P105" s="110"/>
      <c r="Q105" s="54">
        <f>I105*25-R105</f>
        <v>10</v>
      </c>
      <c r="R105" s="156">
        <f t="shared" si="98"/>
        <v>15</v>
      </c>
      <c r="S105" s="57">
        <f t="shared" si="99"/>
        <v>25</v>
      </c>
      <c r="T105" s="85">
        <v>1</v>
      </c>
      <c r="U105" s="52"/>
      <c r="V105" s="53"/>
      <c r="W105" s="53"/>
      <c r="X105" s="53">
        <v>10</v>
      </c>
      <c r="Y105" s="53"/>
      <c r="Z105" s="53"/>
      <c r="AA105" s="53"/>
      <c r="AB105" s="54">
        <f>T105*25-AC105</f>
        <v>15</v>
      </c>
      <c r="AC105" s="193">
        <f t="shared" si="100"/>
        <v>10</v>
      </c>
      <c r="AD105" s="124">
        <f t="shared" si="101"/>
        <v>25</v>
      </c>
      <c r="AE105" s="1"/>
      <c r="AF105" s="1"/>
    </row>
    <row r="106" spans="1:32" s="2" customFormat="1" ht="48" customHeight="1" x14ac:dyDescent="0.25">
      <c r="A106" s="268" t="s">
        <v>178</v>
      </c>
      <c r="B106" s="270" t="s">
        <v>180</v>
      </c>
      <c r="C106" s="259" t="s">
        <v>149</v>
      </c>
      <c r="D106" s="259" t="s">
        <v>26</v>
      </c>
      <c r="E106" s="259" t="s">
        <v>229</v>
      </c>
      <c r="F106" s="111" t="s">
        <v>47</v>
      </c>
      <c r="G106" s="35" t="s">
        <v>206</v>
      </c>
      <c r="H106" s="305"/>
      <c r="I106" s="89">
        <v>1</v>
      </c>
      <c r="J106" s="37"/>
      <c r="K106" s="38">
        <v>15</v>
      </c>
      <c r="L106" s="38"/>
      <c r="M106" s="38"/>
      <c r="N106" s="38"/>
      <c r="O106" s="38"/>
      <c r="P106" s="38"/>
      <c r="Q106" s="252">
        <f t="shared" ref="Q106:Q108" si="102">I106*25-R106</f>
        <v>10</v>
      </c>
      <c r="R106" s="89">
        <f t="shared" si="98"/>
        <v>15</v>
      </c>
      <c r="S106" s="33">
        <f t="shared" si="99"/>
        <v>25</v>
      </c>
      <c r="T106" s="95">
        <v>1</v>
      </c>
      <c r="U106" s="37"/>
      <c r="V106" s="229">
        <v>10</v>
      </c>
      <c r="W106" s="38"/>
      <c r="X106" s="38"/>
      <c r="Y106" s="38"/>
      <c r="Z106" s="38"/>
      <c r="AA106" s="38"/>
      <c r="AB106" s="252">
        <f t="shared" ref="AB106:AB108" si="103">T106*25-AC106</f>
        <v>15</v>
      </c>
      <c r="AC106" s="96">
        <f>SUM(U106:AA106)</f>
        <v>10</v>
      </c>
      <c r="AD106" s="95">
        <f>SUM(U106:AB106)</f>
        <v>25</v>
      </c>
      <c r="AE106" s="1"/>
      <c r="AF106" s="1"/>
    </row>
    <row r="107" spans="1:32" s="2" customFormat="1" ht="48" customHeight="1" x14ac:dyDescent="0.25">
      <c r="A107" s="277"/>
      <c r="B107" s="278"/>
      <c r="C107" s="260" t="s">
        <v>150</v>
      </c>
      <c r="D107" s="260" t="s">
        <v>26</v>
      </c>
      <c r="E107" s="260" t="s">
        <v>151</v>
      </c>
      <c r="F107" s="260" t="s">
        <v>106</v>
      </c>
      <c r="G107" s="43" t="s">
        <v>39</v>
      </c>
      <c r="H107" s="305"/>
      <c r="I107" s="74">
        <v>1</v>
      </c>
      <c r="J107" s="45"/>
      <c r="K107" s="232"/>
      <c r="L107" s="232"/>
      <c r="M107" s="232"/>
      <c r="N107" s="232">
        <v>15</v>
      </c>
      <c r="O107" s="232"/>
      <c r="P107" s="232"/>
      <c r="Q107" s="54">
        <f t="shared" si="102"/>
        <v>10</v>
      </c>
      <c r="R107" s="60">
        <f>SUM(J107:P107)</f>
        <v>15</v>
      </c>
      <c r="S107" s="57">
        <f t="shared" si="99"/>
        <v>25</v>
      </c>
      <c r="T107" s="91">
        <v>1</v>
      </c>
      <c r="U107" s="45"/>
      <c r="V107" s="232"/>
      <c r="W107" s="232"/>
      <c r="X107" s="232"/>
      <c r="Y107" s="232">
        <v>10</v>
      </c>
      <c r="Z107" s="232"/>
      <c r="AA107" s="232"/>
      <c r="AB107" s="54">
        <f t="shared" si="103"/>
        <v>15</v>
      </c>
      <c r="AC107" s="48">
        <f>SUM(U107:AA107)</f>
        <v>10</v>
      </c>
      <c r="AD107" s="47">
        <f>SUM(U107:AB107)</f>
        <v>25</v>
      </c>
      <c r="AE107" s="1"/>
      <c r="AF107" s="1"/>
    </row>
    <row r="108" spans="1:32" s="2" customFormat="1" ht="46.2" customHeight="1" thickBot="1" x14ac:dyDescent="0.3">
      <c r="A108" s="269"/>
      <c r="B108" s="271"/>
      <c r="C108" s="262" t="s">
        <v>141</v>
      </c>
      <c r="D108" s="262" t="s">
        <v>26</v>
      </c>
      <c r="E108" s="262" t="s">
        <v>122</v>
      </c>
      <c r="F108" s="112" t="s">
        <v>47</v>
      </c>
      <c r="G108" s="50" t="s">
        <v>206</v>
      </c>
      <c r="H108" s="306"/>
      <c r="I108" s="86">
        <v>1</v>
      </c>
      <c r="J108" s="69"/>
      <c r="K108" s="70">
        <v>15</v>
      </c>
      <c r="L108" s="70"/>
      <c r="M108" s="70"/>
      <c r="N108" s="70"/>
      <c r="O108" s="70"/>
      <c r="P108" s="70"/>
      <c r="Q108" s="71">
        <f t="shared" si="102"/>
        <v>10</v>
      </c>
      <c r="R108" s="86">
        <f t="shared" si="98"/>
        <v>15</v>
      </c>
      <c r="S108" s="62">
        <f t="shared" si="99"/>
        <v>25</v>
      </c>
      <c r="T108" s="94">
        <v>1</v>
      </c>
      <c r="U108" s="69"/>
      <c r="V108" s="70">
        <v>10</v>
      </c>
      <c r="W108" s="70"/>
      <c r="X108" s="70"/>
      <c r="Y108" s="70"/>
      <c r="Z108" s="70"/>
      <c r="AA108" s="70"/>
      <c r="AB108" s="71">
        <f t="shared" si="103"/>
        <v>15</v>
      </c>
      <c r="AC108" s="99">
        <f t="shared" si="100"/>
        <v>10</v>
      </c>
      <c r="AD108" s="94">
        <f t="shared" si="101"/>
        <v>25</v>
      </c>
      <c r="AE108" s="1"/>
      <c r="AF108" s="1"/>
    </row>
    <row r="109" spans="1:32" ht="68.25" customHeight="1" thickBot="1" x14ac:dyDescent="0.3">
      <c r="A109" s="19"/>
      <c r="B109" s="7"/>
      <c r="C109" s="6"/>
      <c r="D109" s="6"/>
      <c r="E109" s="6"/>
      <c r="F109" s="6"/>
      <c r="G109" s="6"/>
      <c r="H109" s="296"/>
      <c r="I109" s="318">
        <f t="shared" ref="I109:P109" si="104">I102+I94+I70+I43+I24+I4</f>
        <v>180</v>
      </c>
      <c r="J109" s="32">
        <f t="shared" si="104"/>
        <v>623</v>
      </c>
      <c r="K109" s="32">
        <f t="shared" si="104"/>
        <v>555</v>
      </c>
      <c r="L109" s="32">
        <f t="shared" si="104"/>
        <v>165</v>
      </c>
      <c r="M109" s="32">
        <f t="shared" si="104"/>
        <v>105</v>
      </c>
      <c r="N109" s="32">
        <f t="shared" si="104"/>
        <v>180</v>
      </c>
      <c r="O109" s="32">
        <f t="shared" si="104"/>
        <v>30</v>
      </c>
      <c r="P109" s="100">
        <f t="shared" si="104"/>
        <v>800</v>
      </c>
      <c r="Q109" s="25">
        <f>Q4+Q24+Q43+Q70+Q94+Q102</f>
        <v>2117</v>
      </c>
      <c r="R109" s="25">
        <f>R102+R94+R70+R43+R24+R4</f>
        <v>2458</v>
      </c>
      <c r="S109" s="32">
        <f>S4+S24+S43+S70+S94+S102</f>
        <v>4575</v>
      </c>
      <c r="T109" s="287">
        <f>T4+T24+T43+T70+T94+T102</f>
        <v>180</v>
      </c>
      <c r="U109" s="32">
        <f>U102+U94+U70+U43+U24+U4</f>
        <v>343</v>
      </c>
      <c r="V109" s="32">
        <f>V102+V94+V70+V43+V24+V4</f>
        <v>265</v>
      </c>
      <c r="W109" s="32">
        <f>W102+W94+W70+W43+W24+W4</f>
        <v>160</v>
      </c>
      <c r="X109" s="32">
        <f>X102+X94+X70+X43+X24+X4</f>
        <v>40</v>
      </c>
      <c r="Y109" s="32">
        <f>Y102+Y94+Y70+Y43+Y24+Y4</f>
        <v>123</v>
      </c>
      <c r="Z109" s="32">
        <f>Z4+Z24+Z43+Z70+Z94+Z102</f>
        <v>30</v>
      </c>
      <c r="AA109" s="32">
        <f>AA102+AA94+AA70+AA43+AA24+AA4</f>
        <v>800</v>
      </c>
      <c r="AB109" s="100">
        <f>AB102+AB94+AB70+AB43+AB24+AB4</f>
        <v>2754</v>
      </c>
      <c r="AC109" s="25">
        <f>AC4+AC24+AC43+AC70+AC94+AC102</f>
        <v>1761</v>
      </c>
      <c r="AD109" s="25">
        <f>AD4+AD24+AD43+AD70+AD94+AD102</f>
        <v>4515</v>
      </c>
      <c r="AE109" s="2"/>
      <c r="AF109" s="2"/>
    </row>
    <row r="110" spans="1:32" s="2" customFormat="1" ht="32.4" customHeight="1" thickBot="1" x14ac:dyDescent="0.3">
      <c r="A110" s="6"/>
      <c r="B110" s="6"/>
      <c r="C110" s="6"/>
      <c r="D110" s="6"/>
      <c r="E110" s="6"/>
      <c r="F110" s="6"/>
      <c r="G110" s="6"/>
      <c r="H110" s="296"/>
      <c r="I110" s="319"/>
      <c r="J110" s="101">
        <f>J109/R109</f>
        <v>0.25345809601301872</v>
      </c>
      <c r="K110" s="102">
        <f>K109/R109</f>
        <v>0.225793327908869</v>
      </c>
      <c r="L110" s="102">
        <f>L109/R109</f>
        <v>6.7127746135069166E-2</v>
      </c>
      <c r="M110" s="102">
        <f>M109/R109</f>
        <v>4.2717656631407648E-2</v>
      </c>
      <c r="N110" s="102">
        <f>N109/R109</f>
        <v>7.3230268510984534E-2</v>
      </c>
      <c r="O110" s="102">
        <f>O109/R109</f>
        <v>1.2205044751830757E-2</v>
      </c>
      <c r="P110" s="103">
        <f>P109/R109</f>
        <v>0.32546786004882017</v>
      </c>
      <c r="Q110" s="103"/>
      <c r="R110" s="72">
        <f>SUM(J110:P110)</f>
        <v>1</v>
      </c>
      <c r="S110" s="32"/>
      <c r="T110" s="288"/>
      <c r="U110" s="101">
        <f>U109/AC109</f>
        <v>0.1947756956274844</v>
      </c>
      <c r="V110" s="102">
        <f>V109/AC109</f>
        <v>0.15048268029528677</v>
      </c>
      <c r="W110" s="102">
        <f>W109/AC109</f>
        <v>9.0857467348097673E-2</v>
      </c>
      <c r="X110" s="102">
        <f>X109/AC109</f>
        <v>2.2714366837024418E-2</v>
      </c>
      <c r="Y110" s="102">
        <f>Y109/AC109</f>
        <v>6.9846678023850084E-2</v>
      </c>
      <c r="Z110" s="102">
        <f>Z109/AC109</f>
        <v>1.7035775127768313E-2</v>
      </c>
      <c r="AA110" s="102">
        <f>AA109/AC109</f>
        <v>0.45428733674048838</v>
      </c>
      <c r="AB110" s="103"/>
      <c r="AC110" s="72">
        <f t="shared" ref="AC110" si="105">SUM(U110:AB110)</f>
        <v>1</v>
      </c>
      <c r="AD110" s="25"/>
    </row>
    <row r="111" spans="1:32" s="2" customFormat="1" ht="23.1" customHeight="1" x14ac:dyDescent="0.25">
      <c r="A111" s="6"/>
      <c r="B111" s="6"/>
      <c r="C111" s="6"/>
      <c r="D111" s="6"/>
      <c r="E111" s="6"/>
      <c r="F111" s="6"/>
      <c r="G111" s="6"/>
      <c r="H111" s="294"/>
      <c r="I111" s="22"/>
      <c r="J111" s="6"/>
      <c r="K111" s="6"/>
      <c r="L111" s="6"/>
      <c r="M111" s="6"/>
      <c r="N111" s="6"/>
      <c r="O111" s="6"/>
      <c r="P111" s="6"/>
      <c r="Q111" s="6"/>
      <c r="R111" s="6"/>
      <c r="S111" s="6"/>
      <c r="T111" s="6"/>
      <c r="U111" s="6"/>
      <c r="V111" s="6"/>
      <c r="W111" s="6"/>
      <c r="X111" s="6"/>
      <c r="Y111" s="6"/>
      <c r="Z111" s="6"/>
      <c r="AA111" s="6"/>
      <c r="AB111" s="6"/>
      <c r="AC111" s="6"/>
      <c r="AD111" s="6"/>
    </row>
    <row r="112" spans="1:32" s="2" customFormat="1" ht="23.1" customHeight="1" x14ac:dyDescent="0.25">
      <c r="A112" s="308" t="s">
        <v>12</v>
      </c>
      <c r="B112" s="309"/>
      <c r="C112" s="6"/>
      <c r="D112" s="6"/>
      <c r="E112" s="6"/>
      <c r="F112" s="6"/>
      <c r="G112" s="6"/>
      <c r="H112" s="294"/>
      <c r="I112" s="104"/>
      <c r="J112" s="6"/>
      <c r="K112" s="6"/>
      <c r="L112" s="6"/>
      <c r="M112" s="6"/>
      <c r="N112" s="6"/>
      <c r="O112" s="6"/>
      <c r="P112" s="6"/>
      <c r="Q112" s="6"/>
      <c r="R112" s="6"/>
      <c r="S112" s="6"/>
      <c r="T112" s="6"/>
      <c r="U112" s="6"/>
      <c r="V112" s="6"/>
      <c r="W112" s="6"/>
      <c r="X112" s="6"/>
      <c r="Y112" s="6"/>
      <c r="Z112" s="6"/>
      <c r="AA112" s="6"/>
      <c r="AB112" s="6"/>
      <c r="AC112" s="6"/>
      <c r="AD112" s="6"/>
    </row>
    <row r="113" spans="1:32" s="2" customFormat="1" ht="23.1" customHeight="1" x14ac:dyDescent="0.25">
      <c r="A113" s="206"/>
      <c r="B113" s="105" t="s">
        <v>13</v>
      </c>
      <c r="C113" s="6"/>
      <c r="D113" s="6"/>
      <c r="E113" s="6"/>
      <c r="F113" s="6"/>
      <c r="G113" s="225"/>
      <c r="H113" s="294"/>
      <c r="I113" s="104"/>
      <c r="J113" s="6"/>
      <c r="K113" s="6"/>
      <c r="L113" s="6"/>
      <c r="M113" s="6"/>
      <c r="N113" s="6"/>
      <c r="O113" s="6"/>
      <c r="P113" s="6"/>
      <c r="Q113" s="6"/>
      <c r="R113" s="6"/>
      <c r="S113" s="6"/>
      <c r="T113" s="6"/>
      <c r="U113" s="6"/>
      <c r="V113" s="6"/>
      <c r="W113" s="6"/>
      <c r="X113" s="6"/>
      <c r="Y113" s="6"/>
      <c r="Z113" s="6"/>
      <c r="AA113" s="6"/>
      <c r="AB113" s="6"/>
      <c r="AC113" s="6"/>
      <c r="AD113" s="6"/>
    </row>
    <row r="114" spans="1:32" s="2" customFormat="1" ht="23.1" customHeight="1" x14ac:dyDescent="0.25">
      <c r="A114" s="66" t="s">
        <v>23</v>
      </c>
      <c r="B114" s="105" t="s">
        <v>24</v>
      </c>
      <c r="C114" s="6"/>
      <c r="D114" s="6"/>
      <c r="E114" s="6"/>
      <c r="F114" s="6"/>
      <c r="G114" s="6"/>
      <c r="H114" s="294"/>
      <c r="I114" s="22"/>
      <c r="J114" s="6"/>
      <c r="K114" s="6"/>
      <c r="L114" s="6"/>
      <c r="M114" s="6"/>
      <c r="N114" s="6"/>
      <c r="O114" s="6"/>
      <c r="P114" s="6"/>
      <c r="Q114" s="6"/>
      <c r="R114" s="6"/>
      <c r="S114" s="6"/>
      <c r="T114" s="6"/>
      <c r="U114" s="6"/>
      <c r="V114" s="6"/>
      <c r="W114" s="6"/>
      <c r="X114" s="6"/>
      <c r="Y114" s="6"/>
      <c r="Z114" s="6"/>
      <c r="AA114" s="6"/>
      <c r="AB114" s="6"/>
      <c r="AC114" s="6"/>
      <c r="AD114" s="6"/>
      <c r="AE114" s="1"/>
      <c r="AF114" s="1"/>
    </row>
    <row r="115" spans="1:32" s="2" customFormat="1" ht="23.1" customHeight="1" x14ac:dyDescent="0.25">
      <c r="A115" s="205" t="s">
        <v>26</v>
      </c>
      <c r="B115" s="105" t="s">
        <v>25</v>
      </c>
      <c r="C115" s="6"/>
      <c r="D115" s="6"/>
      <c r="E115" s="6"/>
      <c r="F115" s="6"/>
      <c r="G115" s="6"/>
      <c r="H115" s="294"/>
      <c r="I115" s="22"/>
      <c r="J115" s="6"/>
      <c r="K115" s="6"/>
      <c r="L115" s="6"/>
      <c r="M115" s="6"/>
      <c r="N115" s="6"/>
      <c r="O115" s="6"/>
      <c r="P115" s="6"/>
      <c r="Q115" s="6"/>
      <c r="R115" s="6"/>
      <c r="S115" s="6"/>
      <c r="T115" s="6"/>
      <c r="U115" s="6"/>
      <c r="V115" s="6"/>
      <c r="W115" s="6"/>
      <c r="X115" s="6"/>
      <c r="Y115" s="6"/>
      <c r="Z115" s="6"/>
      <c r="AA115" s="6"/>
      <c r="AB115" s="6"/>
      <c r="AC115" s="6"/>
      <c r="AD115" s="6"/>
      <c r="AE115" s="1"/>
      <c r="AF115" s="1"/>
    </row>
    <row r="116" spans="1:32" s="2" customFormat="1" ht="23.1" customHeight="1" x14ac:dyDescent="0.25">
      <c r="A116" s="205" t="s">
        <v>41</v>
      </c>
      <c r="B116" s="105" t="s">
        <v>36</v>
      </c>
      <c r="C116" s="6"/>
      <c r="D116" s="6"/>
      <c r="E116" s="6"/>
      <c r="F116" s="6"/>
      <c r="G116" s="6"/>
      <c r="H116" s="294"/>
      <c r="I116" s="22"/>
      <c r="J116" s="6"/>
      <c r="K116" s="6"/>
      <c r="L116" s="6"/>
      <c r="M116" s="6"/>
      <c r="N116" s="6"/>
      <c r="O116" s="6"/>
      <c r="P116" s="6"/>
      <c r="Q116" s="6"/>
      <c r="R116" s="6"/>
      <c r="S116" s="6"/>
      <c r="T116" s="6"/>
      <c r="U116" s="6"/>
      <c r="V116" s="6"/>
      <c r="W116" s="6"/>
      <c r="X116" s="6"/>
      <c r="Y116" s="6"/>
      <c r="Z116" s="6"/>
      <c r="AA116" s="6"/>
      <c r="AB116" s="6"/>
      <c r="AC116" s="6"/>
      <c r="AD116" s="6"/>
      <c r="AE116" s="1"/>
      <c r="AF116" s="1"/>
    </row>
    <row r="117" spans="1:32" s="2" customFormat="1" ht="23.1" customHeight="1" x14ac:dyDescent="0.25">
      <c r="A117" s="205" t="s">
        <v>47</v>
      </c>
      <c r="B117" s="21" t="s">
        <v>48</v>
      </c>
      <c r="C117" s="6"/>
      <c r="D117" s="6"/>
      <c r="E117" s="6"/>
      <c r="F117" s="6"/>
      <c r="G117" s="6"/>
      <c r="H117" s="294"/>
      <c r="I117" s="22"/>
      <c r="J117" s="6"/>
      <c r="K117" s="6"/>
      <c r="L117" s="6"/>
      <c r="M117" s="6"/>
      <c r="N117" s="6"/>
      <c r="O117" s="6"/>
      <c r="P117" s="6"/>
      <c r="Q117" s="6"/>
      <c r="R117" s="6"/>
      <c r="S117" s="6"/>
      <c r="T117" s="6"/>
      <c r="U117" s="6"/>
      <c r="V117" s="6"/>
      <c r="W117" s="6"/>
      <c r="X117" s="6"/>
      <c r="Y117" s="6"/>
      <c r="Z117" s="6"/>
      <c r="AA117" s="6"/>
      <c r="AB117" s="6"/>
      <c r="AC117" s="6"/>
      <c r="AD117" s="6"/>
      <c r="AE117" s="1"/>
      <c r="AF117" s="1"/>
    </row>
    <row r="118" spans="1:32" s="2" customFormat="1" ht="23.1" customHeight="1" x14ac:dyDescent="0.25">
      <c r="A118" s="205" t="s">
        <v>106</v>
      </c>
      <c r="B118" s="21" t="s">
        <v>191</v>
      </c>
      <c r="C118" s="6"/>
      <c r="D118" s="6"/>
      <c r="E118" s="6"/>
      <c r="F118" s="6"/>
      <c r="G118" s="6"/>
      <c r="H118" s="294"/>
      <c r="I118" s="22"/>
      <c r="J118" s="6"/>
      <c r="K118" s="6"/>
      <c r="L118" s="6"/>
      <c r="M118" s="6"/>
      <c r="N118" s="6"/>
      <c r="O118" s="6"/>
      <c r="P118" s="6"/>
      <c r="Q118" s="6"/>
      <c r="R118" s="6"/>
      <c r="S118" s="6"/>
      <c r="T118" s="6"/>
      <c r="U118" s="6"/>
      <c r="V118" s="6"/>
      <c r="W118" s="6"/>
      <c r="X118" s="6"/>
      <c r="Y118" s="6"/>
      <c r="Z118" s="6"/>
      <c r="AA118" s="6"/>
      <c r="AB118" s="6"/>
      <c r="AC118" s="6"/>
      <c r="AD118" s="6"/>
      <c r="AE118" s="1"/>
      <c r="AF118" s="1"/>
    </row>
    <row r="119" spans="1:32" s="2" customFormat="1" ht="23.1" customHeight="1" x14ac:dyDescent="0.25">
      <c r="A119" s="205" t="s">
        <v>46</v>
      </c>
      <c r="B119" s="21" t="s">
        <v>49</v>
      </c>
      <c r="C119" s="6"/>
      <c r="D119" s="6"/>
      <c r="E119" s="6"/>
      <c r="F119" s="6"/>
      <c r="G119" s="6"/>
      <c r="H119" s="294"/>
      <c r="I119" s="22"/>
      <c r="J119" s="6"/>
      <c r="K119" s="6"/>
      <c r="L119" s="6"/>
      <c r="M119" s="6"/>
      <c r="N119" s="6"/>
      <c r="O119" s="6"/>
      <c r="P119" s="6"/>
      <c r="Q119" s="6"/>
      <c r="R119" s="6"/>
      <c r="S119" s="6"/>
      <c r="T119" s="6"/>
      <c r="U119" s="6"/>
      <c r="V119" s="6"/>
      <c r="W119" s="6"/>
      <c r="X119" s="6"/>
      <c r="Y119" s="6"/>
      <c r="Z119" s="6"/>
      <c r="AA119" s="6"/>
      <c r="AB119" s="6"/>
      <c r="AC119" s="6"/>
      <c r="AD119" s="6"/>
      <c r="AE119" s="1"/>
      <c r="AF119" s="1"/>
    </row>
    <row r="120" spans="1:32" ht="15" customHeight="1" x14ac:dyDescent="0.3"/>
    <row r="121" spans="1:32" ht="24" customHeight="1" x14ac:dyDescent="0.3"/>
    <row r="122" spans="1:32" ht="27.75" customHeight="1" x14ac:dyDescent="0.3">
      <c r="H122" s="4"/>
    </row>
    <row r="123" spans="1:32" ht="42" customHeight="1" x14ac:dyDescent="0.3">
      <c r="H123" s="4"/>
    </row>
    <row r="124" spans="1:32" ht="18.75" customHeight="1" x14ac:dyDescent="0.3"/>
    <row r="125" spans="1:32" ht="18.75" customHeight="1" x14ac:dyDescent="0.3"/>
    <row r="126" spans="1:32" ht="18.75" customHeight="1" x14ac:dyDescent="0.3"/>
  </sheetData>
  <autoFilter ref="A3:AD126"/>
  <mergeCells count="61">
    <mergeCell ref="A1:G1"/>
    <mergeCell ref="A24:G24"/>
    <mergeCell ref="A43:G43"/>
    <mergeCell ref="B25:B30"/>
    <mergeCell ref="B5:B7"/>
    <mergeCell ref="A5:A7"/>
    <mergeCell ref="A4:G4"/>
    <mergeCell ref="A8:A12"/>
    <mergeCell ref="B8:B12"/>
    <mergeCell ref="A13:A18"/>
    <mergeCell ref="B13:B18"/>
    <mergeCell ref="A37:A41"/>
    <mergeCell ref="A19:A23"/>
    <mergeCell ref="B19:B23"/>
    <mergeCell ref="B37:B41"/>
    <mergeCell ref="A31:A36"/>
    <mergeCell ref="I109:I110"/>
    <mergeCell ref="A98:A101"/>
    <mergeCell ref="B98:B101"/>
    <mergeCell ref="H109:H119"/>
    <mergeCell ref="A112:B112"/>
    <mergeCell ref="A79:A85"/>
    <mergeCell ref="A94:G94"/>
    <mergeCell ref="A106:A108"/>
    <mergeCell ref="B106:B108"/>
    <mergeCell ref="H94:H101"/>
    <mergeCell ref="H102:H108"/>
    <mergeCell ref="A95:A97"/>
    <mergeCell ref="B95:B97"/>
    <mergeCell ref="H70:H93"/>
    <mergeCell ref="B79:B85"/>
    <mergeCell ref="A71:A73"/>
    <mergeCell ref="T109:T110"/>
    <mergeCell ref="B103:B105"/>
    <mergeCell ref="A103:A105"/>
    <mergeCell ref="T2:AD2"/>
    <mergeCell ref="I2:S2"/>
    <mergeCell ref="H4:H23"/>
    <mergeCell ref="A44:A45"/>
    <mergeCell ref="H43:H69"/>
    <mergeCell ref="B44:B45"/>
    <mergeCell ref="A25:A30"/>
    <mergeCell ref="A61:A69"/>
    <mergeCell ref="B86:B93"/>
    <mergeCell ref="A86:A93"/>
    <mergeCell ref="A102:G102"/>
    <mergeCell ref="H24:H42"/>
    <mergeCell ref="A74:A75"/>
    <mergeCell ref="B31:B36"/>
    <mergeCell ref="A76:A77"/>
    <mergeCell ref="B76:B77"/>
    <mergeCell ref="A70:G70"/>
    <mergeCell ref="A46:A49"/>
    <mergeCell ref="B46:B49"/>
    <mergeCell ref="A50:A53"/>
    <mergeCell ref="B50:B53"/>
    <mergeCell ref="B61:B69"/>
    <mergeCell ref="A55:A60"/>
    <mergeCell ref="B55:B60"/>
    <mergeCell ref="B74:B75"/>
    <mergeCell ref="B71:B73"/>
  </mergeCells>
  <phoneticPr fontId="0" type="noConversion"/>
  <printOptions horizontalCentered="1"/>
  <pageMargins left="0.23622047244094491" right="0.23622047244094491" top="0.74803149606299213" bottom="0.74803149606299213" header="0.31496062992125984" footer="0.31496062992125984"/>
  <pageSetup paperSize="9" scale="39" fitToHeight="0" orientation="landscape" horizontalDpi="300" verticalDpi="300" r:id="rId1"/>
  <rowBreaks count="3" manualBreakCount="3">
    <brk id="119" max="32" man="1"/>
    <brk id="120" max="34" man="1"/>
    <brk id="127"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3" sqref="B3"/>
    </sheetView>
  </sheetViews>
  <sheetFormatPr defaultRowHeight="14.4" x14ac:dyDescent="0.3"/>
  <cols>
    <col min="1" max="1" width="45" customWidth="1"/>
    <col min="2" max="2" width="28.88671875" customWidth="1"/>
  </cols>
  <sheetData>
    <row r="1" spans="1:2" ht="29.4" customHeight="1" thickBot="1" x14ac:dyDescent="0.35">
      <c r="A1" s="314" t="s">
        <v>234</v>
      </c>
      <c r="B1" s="315"/>
    </row>
    <row r="2" spans="1:2" x14ac:dyDescent="0.3">
      <c r="A2" s="237" t="s">
        <v>232</v>
      </c>
      <c r="B2" s="238" t="s">
        <v>14</v>
      </c>
    </row>
    <row r="3" spans="1:2" x14ac:dyDescent="0.3">
      <c r="A3" s="244" t="s">
        <v>69</v>
      </c>
      <c r="B3" s="245">
        <f>IFERROR(
   INDEX('Plan studiów'!I:I,
          MATCH(A3,'Plan studiów'!C:C,0)
   ),
"")</f>
        <v>1</v>
      </c>
    </row>
    <row r="4" spans="1:2" x14ac:dyDescent="0.3">
      <c r="A4" s="244" t="s">
        <v>143</v>
      </c>
      <c r="B4" s="245">
        <f>IFERROR(
   INDEX('Plan studiów'!I:I,
          MATCH(A4,'Plan studiów'!C:C,0)
   ),
"")</f>
        <v>1</v>
      </c>
    </row>
    <row r="5" spans="1:2" x14ac:dyDescent="0.3">
      <c r="A5" s="244" t="s">
        <v>190</v>
      </c>
      <c r="B5" s="245">
        <f>IFERROR(
   INDEX('Plan studiów'!I:I,
          MATCH(A5,'Plan studiów'!C:C,0)
   ),
"")</f>
        <v>1</v>
      </c>
    </row>
    <row r="6" spans="1:2" x14ac:dyDescent="0.3">
      <c r="A6" s="244" t="s">
        <v>147</v>
      </c>
      <c r="B6" s="245">
        <f>IFERROR(
   INDEX('Plan studiów'!I:I,
          MATCH(A6,'Plan studiów'!C:C,0)
   ),
"")</f>
        <v>2</v>
      </c>
    </row>
    <row r="7" spans="1:2" ht="15" thickBot="1" x14ac:dyDescent="0.35">
      <c r="A7" s="246" t="s">
        <v>145</v>
      </c>
      <c r="B7" s="247">
        <f>IFERROR(
   INDEX('Plan studiów'!I:I,
          MATCH(A7,'Plan studiów'!C:C,0)
   ),
"")</f>
        <v>1</v>
      </c>
    </row>
    <row r="8" spans="1:2" ht="41.4" x14ac:dyDescent="0.3">
      <c r="A8" s="248" t="s">
        <v>242</v>
      </c>
      <c r="B8" s="249">
        <v>5</v>
      </c>
    </row>
    <row r="9" spans="1:2" x14ac:dyDescent="0.3">
      <c r="A9" s="316" t="s">
        <v>236</v>
      </c>
      <c r="B9" s="317"/>
    </row>
    <row r="10" spans="1:2" ht="69.599999999999994" thickBot="1" x14ac:dyDescent="0.35">
      <c r="A10" s="250" t="s">
        <v>243</v>
      </c>
      <c r="B10" s="251">
        <v>9</v>
      </c>
    </row>
    <row r="11" spans="1:2" ht="43.2" x14ac:dyDescent="0.3">
      <c r="A11" s="239" t="s">
        <v>238</v>
      </c>
      <c r="B11" s="240">
        <f>SUM(B3:B8)</f>
        <v>11</v>
      </c>
    </row>
    <row r="12" spans="1:2" ht="43.2" x14ac:dyDescent="0.3">
      <c r="A12" s="239" t="s">
        <v>239</v>
      </c>
      <c r="B12" s="240">
        <f>SUM(B3:B7)+B10</f>
        <v>15</v>
      </c>
    </row>
    <row r="13" spans="1:2" x14ac:dyDescent="0.3">
      <c r="A13" s="233" t="s">
        <v>233</v>
      </c>
      <c r="B13" s="234">
        <v>180</v>
      </c>
    </row>
    <row r="14" spans="1:2" ht="43.2" x14ac:dyDescent="0.3">
      <c r="A14" s="233" t="s">
        <v>240</v>
      </c>
      <c r="B14" s="241">
        <f>B11/B13</f>
        <v>6.1111111111111109E-2</v>
      </c>
    </row>
    <row r="15" spans="1:2" ht="43.8" thickBot="1" x14ac:dyDescent="0.35">
      <c r="A15" s="235" t="s">
        <v>241</v>
      </c>
      <c r="B15" s="236">
        <f>B12/B13</f>
        <v>8.3333333333333329E-2</v>
      </c>
    </row>
  </sheetData>
  <mergeCells count="2">
    <mergeCell ref="A1:B1"/>
    <mergeCell ref="A9:B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sqref="A1:B1"/>
    </sheetView>
  </sheetViews>
  <sheetFormatPr defaultRowHeight="14.4" x14ac:dyDescent="0.3"/>
  <cols>
    <col min="1" max="1" width="38.44140625" customWidth="1"/>
    <col min="2" max="2" width="35" customWidth="1"/>
  </cols>
  <sheetData>
    <row r="1" spans="1:2" ht="28.2" customHeight="1" thickBot="1" x14ac:dyDescent="0.35">
      <c r="A1" s="314" t="s">
        <v>234</v>
      </c>
      <c r="B1" s="315"/>
    </row>
    <row r="2" spans="1:2" ht="15" thickBot="1" x14ac:dyDescent="0.35">
      <c r="A2" s="237" t="s">
        <v>232</v>
      </c>
      <c r="B2" s="238" t="s">
        <v>14</v>
      </c>
    </row>
    <row r="3" spans="1:2" x14ac:dyDescent="0.3">
      <c r="A3" s="242" t="s">
        <v>59</v>
      </c>
      <c r="B3" s="243">
        <f>IFERROR(
   INDEX('Plan studiów'!I:I,
          MATCH(A3,'Plan studiów'!C:C,0)
   ),
"")</f>
        <v>1</v>
      </c>
    </row>
    <row r="4" spans="1:2" x14ac:dyDescent="0.3">
      <c r="A4" s="244" t="s">
        <v>60</v>
      </c>
      <c r="B4" s="245">
        <f>IFERROR(
   INDEX('Plan studiów'!I:I,
          MATCH(A4,'Plan studiów'!C:C,0)
   ),
"")</f>
        <v>0</v>
      </c>
    </row>
    <row r="5" spans="1:2" x14ac:dyDescent="0.3">
      <c r="A5" s="244" t="s">
        <v>61</v>
      </c>
      <c r="B5" s="245">
        <f>IFERROR(
   INDEX('Plan studiów'!I:I,
          MATCH(A5,'Plan studiów'!C:C,0)
   ),
"")</f>
        <v>1</v>
      </c>
    </row>
    <row r="6" spans="1:2" x14ac:dyDescent="0.3">
      <c r="A6" s="244" t="s">
        <v>93</v>
      </c>
      <c r="B6" s="245">
        <f>IFERROR(
   INDEX('Plan studiów'!I:I,
          MATCH(A6,'Plan studiów'!C:C,0)
   ),
"")</f>
        <v>2</v>
      </c>
    </row>
    <row r="7" spans="1:2" x14ac:dyDescent="0.3">
      <c r="A7" s="244" t="s">
        <v>96</v>
      </c>
      <c r="B7" s="245">
        <f>IFERROR(
   INDEX('Plan studiów'!I:I,
          MATCH(A7,'Plan studiów'!C:C,0)
   ),
"")</f>
        <v>2</v>
      </c>
    </row>
    <row r="8" spans="1:2" ht="27.6" x14ac:dyDescent="0.3">
      <c r="A8" s="244" t="s">
        <v>99</v>
      </c>
      <c r="B8" s="245">
        <f>IFERROR(
   INDEX('Plan studiów'!I:I,
          MATCH(A8,'Plan studiów'!C:C,0)
   ),
"")</f>
        <v>2</v>
      </c>
    </row>
    <row r="9" spans="1:2" x14ac:dyDescent="0.3">
      <c r="A9" s="244" t="s">
        <v>64</v>
      </c>
      <c r="B9" s="245">
        <f>IFERROR(
   INDEX('Plan studiów'!I:I,
          MATCH(A9,'Plan studiów'!C:C,0)
   ),
"")</f>
        <v>1</v>
      </c>
    </row>
    <row r="10" spans="1:2" ht="27.6" x14ac:dyDescent="0.3">
      <c r="A10" s="244" t="s">
        <v>194</v>
      </c>
      <c r="B10" s="245">
        <f>IFERROR(
   INDEX('Plan studiów'!I:I,
          MATCH(A10,'Plan studiów'!C:C,0)
   ),
"")</f>
        <v>2</v>
      </c>
    </row>
    <row r="11" spans="1:2" x14ac:dyDescent="0.3">
      <c r="A11" s="244" t="s">
        <v>65</v>
      </c>
      <c r="B11" s="245">
        <f>IFERROR(
   INDEX('Plan studiów'!I:I,
          MATCH(A11,'Plan studiów'!C:C,0)
   ),
"")</f>
        <v>1</v>
      </c>
    </row>
    <row r="12" spans="1:2" x14ac:dyDescent="0.3">
      <c r="A12" s="244" t="s">
        <v>66</v>
      </c>
      <c r="B12" s="245">
        <f>IFERROR(
   INDEX('Plan studiów'!I:I,
          MATCH(A12,'Plan studiów'!C:C,0)
   ),
"")</f>
        <v>1</v>
      </c>
    </row>
    <row r="13" spans="1:2" x14ac:dyDescent="0.3">
      <c r="A13" s="244" t="s">
        <v>79</v>
      </c>
      <c r="B13" s="245">
        <f>IFERROR(
   INDEX('Plan studiów'!I:I,
          MATCH(A13,'Plan studiów'!C:C,0)
   ),
"")</f>
        <v>1</v>
      </c>
    </row>
    <row r="14" spans="1:2" ht="27.6" x14ac:dyDescent="0.3">
      <c r="A14" s="244" t="s">
        <v>103</v>
      </c>
      <c r="B14" s="245">
        <f>IFERROR(
   INDEX('Plan studiów'!I:I,
          MATCH(A14,'Plan studiów'!C:C,0)
   ),
"")</f>
        <v>2</v>
      </c>
    </row>
    <row r="15" spans="1:2" x14ac:dyDescent="0.3">
      <c r="A15" s="244" t="s">
        <v>196</v>
      </c>
      <c r="B15" s="245">
        <f>IFERROR(
   INDEX('Plan studiów'!I:I,
          MATCH(A15,'Plan studiów'!C:C,0)
   ),
"")</f>
        <v>2</v>
      </c>
    </row>
    <row r="16" spans="1:2" ht="27.6" x14ac:dyDescent="0.3">
      <c r="A16" s="244" t="s">
        <v>130</v>
      </c>
      <c r="B16" s="245">
        <f>IFERROR(
   INDEX('Plan studiów'!I:I,
          MATCH(A16,'Plan studiów'!C:C,0)
   ),
"")</f>
        <v>2</v>
      </c>
    </row>
    <row r="17" spans="1:2" x14ac:dyDescent="0.3">
      <c r="A17" s="244" t="s">
        <v>100</v>
      </c>
      <c r="B17" s="245">
        <f>IFERROR(
   INDEX('Plan studiów'!I:I,
          MATCH(A17,'Plan studiów'!C:C,0)
   ),
"")</f>
        <v>3</v>
      </c>
    </row>
    <row r="18" spans="1:2" ht="27.6" x14ac:dyDescent="0.3">
      <c r="A18" s="244" t="s">
        <v>198</v>
      </c>
      <c r="B18" s="245">
        <f>IFERROR(
   INDEX('Plan studiów'!I:I,
          MATCH(A18,'Plan studiów'!C:C,0)
   ),
"")</f>
        <v>3</v>
      </c>
    </row>
    <row r="19" spans="1:2" x14ac:dyDescent="0.3">
      <c r="A19" s="244" t="s">
        <v>186</v>
      </c>
      <c r="B19" s="245">
        <f>IFERROR(
   INDEX('Plan studiów'!I:I,
          MATCH(A19,'Plan studiów'!C:C,0)
   ),
"")</f>
        <v>1</v>
      </c>
    </row>
    <row r="20" spans="1:2" x14ac:dyDescent="0.3">
      <c r="A20" s="244" t="s">
        <v>187</v>
      </c>
      <c r="B20" s="245">
        <f>IFERROR(
   INDEX('Plan studiów'!I:I,
          MATCH(A20,'Plan studiów'!C:C,0)
   ),
"")</f>
        <v>1</v>
      </c>
    </row>
    <row r="21" spans="1:2" x14ac:dyDescent="0.3">
      <c r="A21" s="244" t="s">
        <v>105</v>
      </c>
      <c r="B21" s="245">
        <f>IFERROR(
   INDEX('Plan studiów'!I:I,
          MATCH(A21,'Plan studiów'!C:C,0)
   ),
"")</f>
        <v>1</v>
      </c>
    </row>
    <row r="22" spans="1:2" ht="27.6" x14ac:dyDescent="0.3">
      <c r="A22" s="244" t="s">
        <v>142</v>
      </c>
      <c r="B22" s="245">
        <f>IFERROR(
   INDEX('Plan studiów'!I:I,
          MATCH(A22,'Plan studiów'!C:C,0)
   ),
"")</f>
        <v>1</v>
      </c>
    </row>
    <row r="23" spans="1:2" ht="27.6" x14ac:dyDescent="0.3">
      <c r="A23" s="244" t="s">
        <v>158</v>
      </c>
      <c r="B23" s="245">
        <f>IFERROR(
   INDEX('Plan studiów'!I:I,
          MATCH(A23,'Plan studiów'!C:C,0)
   ),
"")</f>
        <v>2</v>
      </c>
    </row>
    <row r="24" spans="1:2" x14ac:dyDescent="0.3">
      <c r="A24" s="244" t="s">
        <v>28</v>
      </c>
      <c r="B24" s="245">
        <f>IFERROR(
   INDEX('Plan studiów'!I:I,
          MATCH(A24,'Plan studiów'!C:C,0)
   ),
"")</f>
        <v>1</v>
      </c>
    </row>
    <row r="25" spans="1:2" ht="27.6" x14ac:dyDescent="0.3">
      <c r="A25" s="244" t="s">
        <v>67</v>
      </c>
      <c r="B25" s="245">
        <f>IFERROR(
   INDEX('Plan studiów'!I:I,
          MATCH(A25,'Plan studiów'!C:C,0)
   ),
"")</f>
        <v>1</v>
      </c>
    </row>
    <row r="26" spans="1:2" x14ac:dyDescent="0.3">
      <c r="A26" s="244" t="s">
        <v>69</v>
      </c>
      <c r="B26" s="245">
        <f>IFERROR(
   INDEX('Plan studiów'!I:I,
          MATCH(A26,'Plan studiów'!C:C,0)
   ),
"")</f>
        <v>1</v>
      </c>
    </row>
    <row r="27" spans="1:2" ht="27.6" x14ac:dyDescent="0.3">
      <c r="A27" s="244" t="s">
        <v>143</v>
      </c>
      <c r="B27" s="245">
        <f>IFERROR(
   INDEX('Plan studiów'!I:I,
          MATCH(A27,'Plan studiów'!C:C,0)
   ),
"")</f>
        <v>1</v>
      </c>
    </row>
    <row r="28" spans="1:2" x14ac:dyDescent="0.3">
      <c r="A28" s="244" t="s">
        <v>190</v>
      </c>
      <c r="B28" s="245">
        <f>IFERROR(
   INDEX('Plan studiów'!I:I,
          MATCH(A28,'Plan studiów'!C:C,0)
   ),
"")</f>
        <v>1</v>
      </c>
    </row>
    <row r="29" spans="1:2" x14ac:dyDescent="0.3">
      <c r="A29" s="244" t="s">
        <v>147</v>
      </c>
      <c r="B29" s="245">
        <f>IFERROR(
   INDEX('Plan studiów'!I:I,
          MATCH(A29,'Plan studiów'!C:C,0)
   ),
"")</f>
        <v>2</v>
      </c>
    </row>
    <row r="30" spans="1:2" ht="15" thickBot="1" x14ac:dyDescent="0.35">
      <c r="A30" s="246" t="s">
        <v>145</v>
      </c>
      <c r="B30" s="247">
        <f>IFERROR(
   INDEX('Plan studiów'!I:I,
          MATCH(A30,'Plan studiów'!C:C,0)
   ),
"")</f>
        <v>1</v>
      </c>
    </row>
    <row r="31" spans="1:2" ht="69" x14ac:dyDescent="0.3">
      <c r="A31" s="248" t="s">
        <v>235</v>
      </c>
      <c r="B31" s="249">
        <v>11</v>
      </c>
    </row>
    <row r="32" spans="1:2" x14ac:dyDescent="0.3">
      <c r="A32" s="316" t="s">
        <v>236</v>
      </c>
      <c r="B32" s="317"/>
    </row>
    <row r="33" spans="1:2" ht="152.4" thickBot="1" x14ac:dyDescent="0.35">
      <c r="A33" s="250" t="s">
        <v>237</v>
      </c>
      <c r="B33" s="251">
        <v>19</v>
      </c>
    </row>
    <row r="34" spans="1:2" ht="43.2" x14ac:dyDescent="0.3">
      <c r="A34" s="239" t="s">
        <v>238</v>
      </c>
      <c r="B34" s="240">
        <f>SUM(B3:B31)</f>
        <v>51</v>
      </c>
    </row>
    <row r="35" spans="1:2" ht="43.2" x14ac:dyDescent="0.3">
      <c r="A35" s="239" t="s">
        <v>239</v>
      </c>
      <c r="B35" s="240">
        <f>SUM(B3:B30)+B33</f>
        <v>59</v>
      </c>
    </row>
    <row r="36" spans="1:2" x14ac:dyDescent="0.3">
      <c r="A36" s="233" t="s">
        <v>233</v>
      </c>
      <c r="B36" s="234">
        <v>180</v>
      </c>
    </row>
    <row r="37" spans="1:2" ht="43.2" x14ac:dyDescent="0.3">
      <c r="A37" s="233" t="s">
        <v>240</v>
      </c>
      <c r="B37" s="241">
        <f>B34/B36</f>
        <v>0.28333333333333333</v>
      </c>
    </row>
    <row r="38" spans="1:2" ht="43.8" thickBot="1" x14ac:dyDescent="0.35">
      <c r="A38" s="235" t="s">
        <v>241</v>
      </c>
      <c r="B38" s="236">
        <f>B35/B36</f>
        <v>0.32777777777777778</v>
      </c>
    </row>
  </sheetData>
  <mergeCells count="2">
    <mergeCell ref="A1:B1"/>
    <mergeCell ref="A32:B32"/>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Plan studiów</vt:lpstr>
      <vt:lpstr>Zajęcia zdalne - s. st.</vt:lpstr>
      <vt:lpstr>Zajęcia zdalne - s. niest.</vt:lpstr>
      <vt:lpstr>'Plan studiów'!Obszar_wydruku</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Apolonia Walczyna</cp:lastModifiedBy>
  <cp:lastPrinted>2026-02-04T07:48:22Z</cp:lastPrinted>
  <dcterms:created xsi:type="dcterms:W3CDTF">2012-05-29T21:14:38Z</dcterms:created>
  <dcterms:modified xsi:type="dcterms:W3CDTF">2026-03-17T10:35:54Z</dcterms:modified>
</cp:coreProperties>
</file>