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4-25\TRT\"/>
    </mc:Choice>
  </mc:AlternateContent>
  <bookViews>
    <workbookView xWindow="0" yWindow="0" windowWidth="23040" windowHeight="9192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Arkusz1!$A$4:$AK$188</definedName>
  </definedNames>
  <calcPr calcId="162913"/>
</workbook>
</file>

<file path=xl/calcChain.xml><?xml version="1.0" encoding="utf-8"?>
<calcChain xmlns="http://schemas.openxmlformats.org/spreadsheetml/2006/main">
  <c r="I22" i="1" l="1"/>
  <c r="J22" i="1"/>
  <c r="K22" i="1"/>
  <c r="L22" i="1"/>
  <c r="M22" i="1"/>
  <c r="N22" i="1"/>
  <c r="O22" i="1"/>
  <c r="T22" i="1"/>
  <c r="U22" i="1"/>
  <c r="V22" i="1"/>
  <c r="W22" i="1"/>
  <c r="X22" i="1"/>
  <c r="Y22" i="1"/>
  <c r="Z22" i="1"/>
  <c r="H22" i="1"/>
  <c r="AB26" i="1" l="1"/>
  <c r="Q26" i="1"/>
  <c r="P26" i="1" s="1"/>
  <c r="R26" i="1" s="1"/>
  <c r="S26" i="1"/>
  <c r="AA26" i="1" l="1"/>
  <c r="AC26" i="1" s="1"/>
  <c r="I147" i="1"/>
  <c r="J147" i="1"/>
  <c r="K147" i="1"/>
  <c r="L147" i="1"/>
  <c r="M147" i="1"/>
  <c r="N147" i="1"/>
  <c r="O147" i="1"/>
  <c r="T147" i="1"/>
  <c r="U147" i="1"/>
  <c r="V147" i="1"/>
  <c r="W147" i="1"/>
  <c r="X147" i="1"/>
  <c r="Y147" i="1"/>
  <c r="Z147" i="1"/>
  <c r="H147" i="1"/>
  <c r="S155" i="1"/>
  <c r="S154" i="1"/>
  <c r="AB154" i="1"/>
  <c r="AB155" i="1"/>
  <c r="Q154" i="1"/>
  <c r="P154" i="1" s="1"/>
  <c r="R154" i="1" s="1"/>
  <c r="Q155" i="1"/>
  <c r="P155" i="1" s="1"/>
  <c r="R155" i="1" s="1"/>
  <c r="AB102" i="1"/>
  <c r="AA102" i="1" s="1"/>
  <c r="AC102" i="1" s="1"/>
  <c r="Q102" i="1"/>
  <c r="P102" i="1" s="1"/>
  <c r="R102" i="1" s="1"/>
  <c r="AB50" i="1"/>
  <c r="Q50" i="1"/>
  <c r="P50" i="1" s="1"/>
  <c r="R50" i="1" s="1"/>
  <c r="S50" i="1"/>
  <c r="AB47" i="1"/>
  <c r="AA47" i="1" s="1"/>
  <c r="AC47" i="1" s="1"/>
  <c r="Q47" i="1"/>
  <c r="P47" i="1" s="1"/>
  <c r="R47" i="1" s="1"/>
  <c r="AB46" i="1"/>
  <c r="S46" i="1"/>
  <c r="Q46" i="1"/>
  <c r="P46" i="1" s="1"/>
  <c r="R46" i="1" s="1"/>
  <c r="AB139" i="1"/>
  <c r="AB140" i="1"/>
  <c r="AB141" i="1"/>
  <c r="AB142" i="1"/>
  <c r="AC142" i="1"/>
  <c r="AB143" i="1"/>
  <c r="AB144" i="1"/>
  <c r="AC144" i="1"/>
  <c r="Q57" i="1"/>
  <c r="P57" i="1" s="1"/>
  <c r="R57" i="1" s="1"/>
  <c r="S57" i="1"/>
  <c r="AB57" i="1"/>
  <c r="Q58" i="1"/>
  <c r="P58" i="1" s="1"/>
  <c r="R58" i="1" s="1"/>
  <c r="S58" i="1"/>
  <c r="AB58" i="1"/>
  <c r="Q59" i="1"/>
  <c r="P59" i="1" s="1"/>
  <c r="R59" i="1" s="1"/>
  <c r="S59" i="1"/>
  <c r="AB59" i="1"/>
  <c r="Q60" i="1"/>
  <c r="P60" i="1" s="1"/>
  <c r="R60" i="1" s="1"/>
  <c r="S60" i="1"/>
  <c r="AB60" i="1"/>
  <c r="Q61" i="1"/>
  <c r="P61" i="1" s="1"/>
  <c r="R61" i="1" s="1"/>
  <c r="S61" i="1"/>
  <c r="AB61" i="1"/>
  <c r="Q62" i="1"/>
  <c r="P62" i="1" s="1"/>
  <c r="R62" i="1" s="1"/>
  <c r="S62" i="1"/>
  <c r="AB62" i="1"/>
  <c r="Q84" i="1"/>
  <c r="P84" i="1" s="1"/>
  <c r="R84" i="1" s="1"/>
  <c r="S84" i="1"/>
  <c r="AB84" i="1"/>
  <c r="Q85" i="1"/>
  <c r="P85" i="1" s="1"/>
  <c r="R85" i="1" s="1"/>
  <c r="S85" i="1"/>
  <c r="AB85" i="1"/>
  <c r="Q86" i="1"/>
  <c r="P86" i="1" s="1"/>
  <c r="R86" i="1" s="1"/>
  <c r="S86" i="1"/>
  <c r="AB86" i="1"/>
  <c r="Q87" i="1"/>
  <c r="P87" i="1" s="1"/>
  <c r="R87" i="1" s="1"/>
  <c r="S87" i="1"/>
  <c r="AB87" i="1"/>
  <c r="Q88" i="1"/>
  <c r="P88" i="1" s="1"/>
  <c r="R88" i="1" s="1"/>
  <c r="S88" i="1"/>
  <c r="AB88" i="1"/>
  <c r="Q89" i="1"/>
  <c r="P89" i="1" s="1"/>
  <c r="R89" i="1" s="1"/>
  <c r="S89" i="1"/>
  <c r="AB89" i="1"/>
  <c r="Q107" i="1"/>
  <c r="P107" i="1" s="1"/>
  <c r="R107" i="1" s="1"/>
  <c r="S107" i="1"/>
  <c r="AB107" i="1"/>
  <c r="Q108" i="1"/>
  <c r="P108" i="1" s="1"/>
  <c r="R108" i="1" s="1"/>
  <c r="S108" i="1"/>
  <c r="AB108" i="1"/>
  <c r="Q109" i="1"/>
  <c r="P109" i="1" s="1"/>
  <c r="R109" i="1" s="1"/>
  <c r="S109" i="1"/>
  <c r="AA109" i="1" s="1"/>
  <c r="AC109" i="1" s="1"/>
  <c r="AB109" i="1"/>
  <c r="Q110" i="1"/>
  <c r="P110" i="1" s="1"/>
  <c r="R110" i="1" s="1"/>
  <c r="S110" i="1"/>
  <c r="AB110" i="1"/>
  <c r="Q120" i="1"/>
  <c r="P120" i="1" s="1"/>
  <c r="R120" i="1" s="1"/>
  <c r="S120" i="1"/>
  <c r="AB120" i="1"/>
  <c r="Q121" i="1"/>
  <c r="P121" i="1" s="1"/>
  <c r="R121" i="1" s="1"/>
  <c r="S121" i="1"/>
  <c r="AB121" i="1"/>
  <c r="Q122" i="1"/>
  <c r="P122" i="1" s="1"/>
  <c r="R122" i="1" s="1"/>
  <c r="S122" i="1"/>
  <c r="AB122" i="1"/>
  <c r="Q123" i="1"/>
  <c r="P123" i="1" s="1"/>
  <c r="R123" i="1" s="1"/>
  <c r="S123" i="1"/>
  <c r="AB123" i="1"/>
  <c r="Q124" i="1"/>
  <c r="P124" i="1" s="1"/>
  <c r="R124" i="1" s="1"/>
  <c r="S124" i="1"/>
  <c r="AB124" i="1"/>
  <c r="Q125" i="1"/>
  <c r="P125" i="1" s="1"/>
  <c r="R125" i="1" s="1"/>
  <c r="S125" i="1"/>
  <c r="AB125" i="1"/>
  <c r="Q141" i="1"/>
  <c r="P141" i="1" s="1"/>
  <c r="R141" i="1" s="1"/>
  <c r="S141" i="1"/>
  <c r="Q142" i="1"/>
  <c r="P142" i="1" s="1"/>
  <c r="R142" i="1" s="1"/>
  <c r="S142" i="1"/>
  <c r="Q143" i="1"/>
  <c r="P143" i="1" s="1"/>
  <c r="R143" i="1" s="1"/>
  <c r="S143" i="1"/>
  <c r="AA143" i="1" s="1"/>
  <c r="AC143" i="1" s="1"/>
  <c r="Q144" i="1"/>
  <c r="P144" i="1" s="1"/>
  <c r="R144" i="1" s="1"/>
  <c r="S144" i="1"/>
  <c r="Q145" i="1"/>
  <c r="P145" i="1" s="1"/>
  <c r="R145" i="1" s="1"/>
  <c r="S145" i="1"/>
  <c r="AB145" i="1"/>
  <c r="Q146" i="1"/>
  <c r="P146" i="1" s="1"/>
  <c r="R146" i="1" s="1"/>
  <c r="S146" i="1"/>
  <c r="AB146" i="1"/>
  <c r="AA146" i="1" s="1"/>
  <c r="AC146" i="1" s="1"/>
  <c r="Q139" i="1"/>
  <c r="P139" i="1" s="1"/>
  <c r="R139" i="1" s="1"/>
  <c r="S139" i="1"/>
  <c r="AA139" i="1" s="1"/>
  <c r="AC139" i="1" s="1"/>
  <c r="H126" i="1"/>
  <c r="I126" i="1"/>
  <c r="J126" i="1"/>
  <c r="K126" i="1"/>
  <c r="L126" i="1"/>
  <c r="M126" i="1"/>
  <c r="N126" i="1"/>
  <c r="O126" i="1"/>
  <c r="T126" i="1"/>
  <c r="U126" i="1"/>
  <c r="V126" i="1"/>
  <c r="W126" i="1"/>
  <c r="X126" i="1"/>
  <c r="Y126" i="1"/>
  <c r="Z126" i="1"/>
  <c r="I90" i="1"/>
  <c r="J90" i="1"/>
  <c r="K90" i="1"/>
  <c r="L90" i="1"/>
  <c r="M90" i="1"/>
  <c r="N90" i="1"/>
  <c r="O90" i="1"/>
  <c r="T90" i="1"/>
  <c r="U90" i="1"/>
  <c r="V90" i="1"/>
  <c r="W90" i="1"/>
  <c r="X90" i="1"/>
  <c r="Y90" i="1"/>
  <c r="Z90" i="1"/>
  <c r="H90" i="1"/>
  <c r="AB106" i="1"/>
  <c r="S106" i="1"/>
  <c r="Q106" i="1"/>
  <c r="P106" i="1" s="1"/>
  <c r="R106" i="1" s="1"/>
  <c r="AB105" i="1"/>
  <c r="S105" i="1"/>
  <c r="Q105" i="1"/>
  <c r="P105" i="1" s="1"/>
  <c r="R105" i="1" s="1"/>
  <c r="AB104" i="1"/>
  <c r="S104" i="1"/>
  <c r="Q104" i="1"/>
  <c r="P104" i="1" s="1"/>
  <c r="R104" i="1" s="1"/>
  <c r="AB103" i="1"/>
  <c r="S103" i="1"/>
  <c r="Q103" i="1"/>
  <c r="P103" i="1" s="1"/>
  <c r="R103" i="1" s="1"/>
  <c r="S140" i="1"/>
  <c r="Q140" i="1"/>
  <c r="P140" i="1" s="1"/>
  <c r="R140" i="1" s="1"/>
  <c r="AB138" i="1"/>
  <c r="S138" i="1"/>
  <c r="Q138" i="1"/>
  <c r="P138" i="1" s="1"/>
  <c r="R138" i="1" s="1"/>
  <c r="AB137" i="1"/>
  <c r="S137" i="1"/>
  <c r="Q137" i="1"/>
  <c r="P137" i="1" s="1"/>
  <c r="R137" i="1" s="1"/>
  <c r="AB136" i="1"/>
  <c r="S136" i="1"/>
  <c r="Q136" i="1"/>
  <c r="P136" i="1" s="1"/>
  <c r="R136" i="1" s="1"/>
  <c r="AB76" i="1"/>
  <c r="AA76" i="1" s="1"/>
  <c r="AC76" i="1" s="1"/>
  <c r="Q76" i="1"/>
  <c r="P76" i="1" s="1"/>
  <c r="R76" i="1" s="1"/>
  <c r="I63" i="1"/>
  <c r="J63" i="1"/>
  <c r="K63" i="1"/>
  <c r="L63" i="1"/>
  <c r="M63" i="1"/>
  <c r="N63" i="1"/>
  <c r="O63" i="1"/>
  <c r="T63" i="1"/>
  <c r="U63" i="1"/>
  <c r="V63" i="1"/>
  <c r="W63" i="1"/>
  <c r="X63" i="1"/>
  <c r="Y63" i="1"/>
  <c r="Z63" i="1"/>
  <c r="H63" i="1"/>
  <c r="H38" i="1"/>
  <c r="AB82" i="1"/>
  <c r="AB83" i="1"/>
  <c r="Q82" i="1"/>
  <c r="P82" i="1" s="1"/>
  <c r="R82" i="1" s="1"/>
  <c r="S82" i="1"/>
  <c r="Q83" i="1"/>
  <c r="P83" i="1" s="1"/>
  <c r="R83" i="1" s="1"/>
  <c r="S83" i="1"/>
  <c r="I38" i="1"/>
  <c r="J38" i="1"/>
  <c r="K38" i="1"/>
  <c r="L38" i="1"/>
  <c r="M38" i="1"/>
  <c r="N38" i="1"/>
  <c r="O38" i="1"/>
  <c r="T38" i="1"/>
  <c r="U38" i="1"/>
  <c r="V38" i="1"/>
  <c r="W38" i="1"/>
  <c r="X38" i="1"/>
  <c r="Y38" i="1"/>
  <c r="Z38" i="1"/>
  <c r="S149" i="1"/>
  <c r="AC149" i="1"/>
  <c r="S150" i="1"/>
  <c r="S151" i="1"/>
  <c r="S152" i="1"/>
  <c r="S153" i="1"/>
  <c r="S148" i="1"/>
  <c r="S128" i="1"/>
  <c r="AC128" i="1"/>
  <c r="S130" i="1"/>
  <c r="S131" i="1"/>
  <c r="S132" i="1"/>
  <c r="S133" i="1"/>
  <c r="S134" i="1"/>
  <c r="S135" i="1"/>
  <c r="S127" i="1"/>
  <c r="S92" i="1"/>
  <c r="S93" i="1"/>
  <c r="S94" i="1"/>
  <c r="S95" i="1"/>
  <c r="S96" i="1"/>
  <c r="S97" i="1"/>
  <c r="S98" i="1"/>
  <c r="S99" i="1"/>
  <c r="S100" i="1"/>
  <c r="S101" i="1"/>
  <c r="S111" i="1"/>
  <c r="S112" i="1"/>
  <c r="S113" i="1"/>
  <c r="S114" i="1"/>
  <c r="S115" i="1"/>
  <c r="S116" i="1"/>
  <c r="S117" i="1"/>
  <c r="S118" i="1"/>
  <c r="S119" i="1"/>
  <c r="S91" i="1"/>
  <c r="S65" i="1"/>
  <c r="S66" i="1"/>
  <c r="S67" i="1"/>
  <c r="S68" i="1"/>
  <c r="S69" i="1"/>
  <c r="S70" i="1"/>
  <c r="S71" i="1"/>
  <c r="S72" i="1"/>
  <c r="S73" i="1"/>
  <c r="S77" i="1"/>
  <c r="S78" i="1"/>
  <c r="S79" i="1"/>
  <c r="S80" i="1"/>
  <c r="S81" i="1"/>
  <c r="S64" i="1"/>
  <c r="S40" i="1"/>
  <c r="S41" i="1"/>
  <c r="S42" i="1"/>
  <c r="S43" i="1"/>
  <c r="S44" i="1"/>
  <c r="S45" i="1"/>
  <c r="S48" i="1"/>
  <c r="S49" i="1"/>
  <c r="S51" i="1"/>
  <c r="S52" i="1"/>
  <c r="S53" i="1"/>
  <c r="S54" i="1"/>
  <c r="S55" i="1"/>
  <c r="S56" i="1"/>
  <c r="S39" i="1"/>
  <c r="S24" i="1"/>
  <c r="S23" i="1"/>
  <c r="S25" i="1"/>
  <c r="S27" i="1"/>
  <c r="S28" i="1"/>
  <c r="S29" i="1"/>
  <c r="S30" i="1"/>
  <c r="S31" i="1"/>
  <c r="S32" i="1"/>
  <c r="S33" i="1"/>
  <c r="S34" i="1"/>
  <c r="S35" i="1"/>
  <c r="S36" i="1"/>
  <c r="S37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Q6" i="1"/>
  <c r="P6" i="1" s="1"/>
  <c r="R6" i="1" s="1"/>
  <c r="R27" i="1"/>
  <c r="AB40" i="1"/>
  <c r="Q40" i="1"/>
  <c r="P40" i="1" s="1"/>
  <c r="R40" i="1" s="1"/>
  <c r="R128" i="1"/>
  <c r="R13" i="1"/>
  <c r="O5" i="1"/>
  <c r="Z5" i="1"/>
  <c r="Y5" i="1"/>
  <c r="X5" i="1"/>
  <c r="W5" i="1"/>
  <c r="V5" i="1"/>
  <c r="U5" i="1"/>
  <c r="T5" i="1"/>
  <c r="N5" i="1"/>
  <c r="M5" i="1"/>
  <c r="L5" i="1"/>
  <c r="K5" i="1"/>
  <c r="J5" i="1"/>
  <c r="I5" i="1"/>
  <c r="AB135" i="1"/>
  <c r="Q135" i="1"/>
  <c r="P135" i="1" s="1"/>
  <c r="R135" i="1" s="1"/>
  <c r="AB134" i="1"/>
  <c r="AA134" i="1" s="1"/>
  <c r="AC134" i="1" s="1"/>
  <c r="Q134" i="1"/>
  <c r="P134" i="1" s="1"/>
  <c r="R134" i="1" s="1"/>
  <c r="AB153" i="1"/>
  <c r="Q153" i="1"/>
  <c r="P153" i="1" s="1"/>
  <c r="AB152" i="1"/>
  <c r="Q152" i="1"/>
  <c r="P152" i="1" s="1"/>
  <c r="R152" i="1" s="1"/>
  <c r="AB151" i="1"/>
  <c r="Q151" i="1"/>
  <c r="P151" i="1" s="1"/>
  <c r="R151" i="1" s="1"/>
  <c r="AB150" i="1"/>
  <c r="Q150" i="1"/>
  <c r="P150" i="1" s="1"/>
  <c r="R150" i="1" s="1"/>
  <c r="AB101" i="1"/>
  <c r="Q101" i="1"/>
  <c r="P101" i="1" s="1"/>
  <c r="R101" i="1" s="1"/>
  <c r="AB100" i="1"/>
  <c r="Q100" i="1"/>
  <c r="P100" i="1" s="1"/>
  <c r="R100" i="1" s="1"/>
  <c r="AB99" i="1"/>
  <c r="Q99" i="1"/>
  <c r="P99" i="1" s="1"/>
  <c r="R99" i="1" s="1"/>
  <c r="AB98" i="1"/>
  <c r="AA98" i="1" s="1"/>
  <c r="AC98" i="1" s="1"/>
  <c r="Q98" i="1"/>
  <c r="P98" i="1" s="1"/>
  <c r="R98" i="1" s="1"/>
  <c r="AB133" i="1"/>
  <c r="Q133" i="1"/>
  <c r="P133" i="1" s="1"/>
  <c r="R133" i="1" s="1"/>
  <c r="AB132" i="1"/>
  <c r="Q132" i="1"/>
  <c r="P132" i="1" s="1"/>
  <c r="R132" i="1" s="1"/>
  <c r="AB131" i="1"/>
  <c r="Q131" i="1"/>
  <c r="P131" i="1" s="1"/>
  <c r="R131" i="1" s="1"/>
  <c r="AB130" i="1"/>
  <c r="Q130" i="1"/>
  <c r="P130" i="1" s="1"/>
  <c r="R130" i="1" s="1"/>
  <c r="AB119" i="1"/>
  <c r="Q119" i="1"/>
  <c r="P119" i="1" s="1"/>
  <c r="R119" i="1" s="1"/>
  <c r="AB118" i="1"/>
  <c r="Q118" i="1"/>
  <c r="P118" i="1" s="1"/>
  <c r="R118" i="1" s="1"/>
  <c r="AB117" i="1"/>
  <c r="Q117" i="1"/>
  <c r="P117" i="1" s="1"/>
  <c r="R117" i="1" s="1"/>
  <c r="AB116" i="1"/>
  <c r="AA116" i="1" s="1"/>
  <c r="AC116" i="1" s="1"/>
  <c r="Q116" i="1"/>
  <c r="P116" i="1" s="1"/>
  <c r="R116" i="1" s="1"/>
  <c r="AB115" i="1"/>
  <c r="Q115" i="1"/>
  <c r="P115" i="1" s="1"/>
  <c r="R115" i="1" s="1"/>
  <c r="AB114" i="1"/>
  <c r="Q114" i="1"/>
  <c r="P114" i="1" s="1"/>
  <c r="R114" i="1" s="1"/>
  <c r="AB113" i="1"/>
  <c r="AA113" i="1" s="1"/>
  <c r="AC113" i="1" s="1"/>
  <c r="Q113" i="1"/>
  <c r="P113" i="1" s="1"/>
  <c r="R113" i="1" s="1"/>
  <c r="AB112" i="1"/>
  <c r="Q112" i="1"/>
  <c r="P112" i="1" s="1"/>
  <c r="R112" i="1" s="1"/>
  <c r="AB111" i="1"/>
  <c r="Q111" i="1"/>
  <c r="P111" i="1" s="1"/>
  <c r="R111" i="1" s="1"/>
  <c r="AB81" i="1"/>
  <c r="Q81" i="1"/>
  <c r="P81" i="1" s="1"/>
  <c r="R81" i="1" s="1"/>
  <c r="AB80" i="1"/>
  <c r="Q80" i="1"/>
  <c r="P80" i="1" s="1"/>
  <c r="R80" i="1" s="1"/>
  <c r="AB79" i="1"/>
  <c r="Q79" i="1"/>
  <c r="P79" i="1" s="1"/>
  <c r="R79" i="1" s="1"/>
  <c r="AB78" i="1"/>
  <c r="Q78" i="1"/>
  <c r="P78" i="1" s="1"/>
  <c r="R78" i="1" s="1"/>
  <c r="AB77" i="1"/>
  <c r="Q77" i="1"/>
  <c r="P77" i="1" s="1"/>
  <c r="R77" i="1" s="1"/>
  <c r="AB75" i="1"/>
  <c r="AA75" i="1" s="1"/>
  <c r="AC75" i="1" s="1"/>
  <c r="Q75" i="1"/>
  <c r="P75" i="1" s="1"/>
  <c r="R75" i="1" s="1"/>
  <c r="AB74" i="1"/>
  <c r="AA74" i="1" s="1"/>
  <c r="AC74" i="1" s="1"/>
  <c r="Q74" i="1"/>
  <c r="P74" i="1" s="1"/>
  <c r="R74" i="1" s="1"/>
  <c r="AB56" i="1"/>
  <c r="Q56" i="1"/>
  <c r="P56" i="1" s="1"/>
  <c r="R56" i="1" s="1"/>
  <c r="AB55" i="1"/>
  <c r="Q55" i="1"/>
  <c r="P55" i="1" s="1"/>
  <c r="R55" i="1" s="1"/>
  <c r="AB54" i="1"/>
  <c r="Q54" i="1"/>
  <c r="P54" i="1" s="1"/>
  <c r="R54" i="1" s="1"/>
  <c r="AB53" i="1"/>
  <c r="Q53" i="1"/>
  <c r="P53" i="1" s="1"/>
  <c r="R53" i="1" s="1"/>
  <c r="AB52" i="1"/>
  <c r="Q52" i="1"/>
  <c r="P52" i="1" s="1"/>
  <c r="R52" i="1" s="1"/>
  <c r="AB51" i="1"/>
  <c r="Q51" i="1"/>
  <c r="P51" i="1" s="1"/>
  <c r="R51" i="1" s="1"/>
  <c r="AB49" i="1"/>
  <c r="Q49" i="1"/>
  <c r="P49" i="1" s="1"/>
  <c r="R49" i="1" s="1"/>
  <c r="AB48" i="1"/>
  <c r="Q48" i="1"/>
  <c r="P48" i="1" s="1"/>
  <c r="R48" i="1" s="1"/>
  <c r="AB97" i="1"/>
  <c r="Q97" i="1"/>
  <c r="P97" i="1" s="1"/>
  <c r="R97" i="1" s="1"/>
  <c r="AB96" i="1"/>
  <c r="Q96" i="1"/>
  <c r="P96" i="1" s="1"/>
  <c r="R96" i="1" s="1"/>
  <c r="AB95" i="1"/>
  <c r="Q95" i="1"/>
  <c r="P95" i="1" s="1"/>
  <c r="R95" i="1" s="1"/>
  <c r="AB94" i="1"/>
  <c r="Q94" i="1"/>
  <c r="P94" i="1" s="1"/>
  <c r="R94" i="1" s="1"/>
  <c r="AB93" i="1"/>
  <c r="Q93" i="1"/>
  <c r="P93" i="1" s="1"/>
  <c r="R93" i="1" s="1"/>
  <c r="AB92" i="1"/>
  <c r="AA92" i="1" s="1"/>
  <c r="AC92" i="1" s="1"/>
  <c r="Q92" i="1"/>
  <c r="Q91" i="1"/>
  <c r="P91" i="1" s="1"/>
  <c r="R91" i="1" s="1"/>
  <c r="AB91" i="1"/>
  <c r="AB31" i="1"/>
  <c r="Q31" i="1"/>
  <c r="P31" i="1" s="1"/>
  <c r="R31" i="1" s="1"/>
  <c r="AB30" i="1"/>
  <c r="Q30" i="1"/>
  <c r="P30" i="1" s="1"/>
  <c r="R30" i="1" s="1"/>
  <c r="H5" i="1"/>
  <c r="Q7" i="1"/>
  <c r="P7" i="1" s="1"/>
  <c r="R7" i="1" s="1"/>
  <c r="Q8" i="1"/>
  <c r="P8" i="1" s="1"/>
  <c r="R8" i="1" s="1"/>
  <c r="Q9" i="1"/>
  <c r="P9" i="1" s="1"/>
  <c r="R9" i="1" s="1"/>
  <c r="Q10" i="1"/>
  <c r="P10" i="1" s="1"/>
  <c r="R10" i="1" s="1"/>
  <c r="Q11" i="1"/>
  <c r="P11" i="1" s="1"/>
  <c r="R11" i="1" s="1"/>
  <c r="Q12" i="1"/>
  <c r="P12" i="1" s="1"/>
  <c r="R12" i="1" s="1"/>
  <c r="Q13" i="1"/>
  <c r="Q14" i="1"/>
  <c r="P14" i="1" s="1"/>
  <c r="R14" i="1" s="1"/>
  <c r="Q15" i="1"/>
  <c r="P15" i="1" s="1"/>
  <c r="R15" i="1" s="1"/>
  <c r="Q16" i="1"/>
  <c r="P16" i="1" s="1"/>
  <c r="R16" i="1" s="1"/>
  <c r="Q17" i="1"/>
  <c r="P17" i="1" s="1"/>
  <c r="R17" i="1" s="1"/>
  <c r="Q18" i="1"/>
  <c r="P18" i="1" s="1"/>
  <c r="R18" i="1" s="1"/>
  <c r="Q19" i="1"/>
  <c r="P19" i="1" s="1"/>
  <c r="R19" i="1" s="1"/>
  <c r="Q20" i="1"/>
  <c r="P20" i="1" s="1"/>
  <c r="R20" i="1" s="1"/>
  <c r="Q21" i="1"/>
  <c r="P21" i="1" s="1"/>
  <c r="R21" i="1" s="1"/>
  <c r="AB19" i="1"/>
  <c r="AB18" i="1"/>
  <c r="AB129" i="1"/>
  <c r="AA129" i="1" s="1"/>
  <c r="AC129" i="1" s="1"/>
  <c r="AB67" i="1"/>
  <c r="AB66" i="1"/>
  <c r="AA66" i="1" s="1"/>
  <c r="AC66" i="1" s="1"/>
  <c r="AB65" i="1"/>
  <c r="AB45" i="1"/>
  <c r="AB44" i="1"/>
  <c r="AB43" i="1"/>
  <c r="AB42" i="1"/>
  <c r="AA42" i="1" s="1"/>
  <c r="AC42" i="1" s="1"/>
  <c r="AB73" i="1"/>
  <c r="AA73" i="1" s="1"/>
  <c r="AC73" i="1" s="1"/>
  <c r="AB72" i="1"/>
  <c r="AA72" i="1" s="1"/>
  <c r="AC72" i="1" s="1"/>
  <c r="AB71" i="1"/>
  <c r="AB70" i="1"/>
  <c r="AB69" i="1"/>
  <c r="AB68" i="1"/>
  <c r="AB41" i="1"/>
  <c r="AB37" i="1"/>
  <c r="AB36" i="1"/>
  <c r="AB35" i="1"/>
  <c r="AB34" i="1"/>
  <c r="AB33" i="1"/>
  <c r="AB32" i="1"/>
  <c r="AB29" i="1"/>
  <c r="AB28" i="1"/>
  <c r="AB27" i="1"/>
  <c r="AA27" i="1" s="1"/>
  <c r="AC27" i="1" s="1"/>
  <c r="AB25" i="1"/>
  <c r="AB23" i="1"/>
  <c r="AB24" i="1"/>
  <c r="AB21" i="1"/>
  <c r="AB20" i="1"/>
  <c r="AB17" i="1"/>
  <c r="AB16" i="1"/>
  <c r="AB15" i="1"/>
  <c r="AB14" i="1"/>
  <c r="AB13" i="1"/>
  <c r="AB12" i="1"/>
  <c r="AB11" i="1"/>
  <c r="AB10" i="1"/>
  <c r="AB9" i="1"/>
  <c r="AB8" i="1"/>
  <c r="AB7" i="1"/>
  <c r="R149" i="1"/>
  <c r="Q148" i="1"/>
  <c r="P148" i="1" s="1"/>
  <c r="R148" i="1" s="1"/>
  <c r="Q129" i="1"/>
  <c r="P129" i="1" s="1"/>
  <c r="R129" i="1" s="1"/>
  <c r="Q127" i="1"/>
  <c r="P127" i="1" s="1"/>
  <c r="R127" i="1" s="1"/>
  <c r="Q43" i="1"/>
  <c r="P43" i="1" s="1"/>
  <c r="R43" i="1" s="1"/>
  <c r="Q44" i="1"/>
  <c r="P44" i="1" s="1"/>
  <c r="R44" i="1" s="1"/>
  <c r="Q69" i="1"/>
  <c r="P69" i="1" s="1"/>
  <c r="R69" i="1" s="1"/>
  <c r="Q70" i="1"/>
  <c r="P70" i="1" s="1"/>
  <c r="R70" i="1" s="1"/>
  <c r="Q72" i="1"/>
  <c r="P72" i="1" s="1"/>
  <c r="R72" i="1" s="1"/>
  <c r="Q36" i="1"/>
  <c r="P36" i="1" s="1"/>
  <c r="R36" i="1" s="1"/>
  <c r="Q34" i="1"/>
  <c r="P34" i="1" s="1"/>
  <c r="R34" i="1" s="1"/>
  <c r="Q28" i="1"/>
  <c r="P28" i="1" s="1"/>
  <c r="R28" i="1" s="1"/>
  <c r="Q32" i="1"/>
  <c r="P32" i="1" s="1"/>
  <c r="R32" i="1" s="1"/>
  <c r="Q67" i="1"/>
  <c r="P67" i="1" s="1"/>
  <c r="R67" i="1" s="1"/>
  <c r="Q66" i="1"/>
  <c r="P66" i="1" s="1"/>
  <c r="R66" i="1" s="1"/>
  <c r="Q65" i="1"/>
  <c r="P65" i="1" s="1"/>
  <c r="Q64" i="1"/>
  <c r="P64" i="1" s="1"/>
  <c r="R64" i="1" s="1"/>
  <c r="Q45" i="1"/>
  <c r="P45" i="1" s="1"/>
  <c r="R45" i="1" s="1"/>
  <c r="Q42" i="1"/>
  <c r="P42" i="1" s="1"/>
  <c r="R42" i="1" s="1"/>
  <c r="Q73" i="1"/>
  <c r="P73" i="1" s="1"/>
  <c r="R73" i="1" s="1"/>
  <c r="Q71" i="1"/>
  <c r="P71" i="1" s="1"/>
  <c r="R71" i="1" s="1"/>
  <c r="Q68" i="1"/>
  <c r="P68" i="1" s="1"/>
  <c r="R68" i="1" s="1"/>
  <c r="Q41" i="1"/>
  <c r="P41" i="1" s="1"/>
  <c r="R41" i="1" s="1"/>
  <c r="Q39" i="1"/>
  <c r="P39" i="1" s="1"/>
  <c r="R39" i="1" s="1"/>
  <c r="Q37" i="1"/>
  <c r="P37" i="1" s="1"/>
  <c r="R37" i="1" s="1"/>
  <c r="Q35" i="1"/>
  <c r="P35" i="1" s="1"/>
  <c r="R35" i="1" s="1"/>
  <c r="Q33" i="1"/>
  <c r="P33" i="1" s="1"/>
  <c r="R33" i="1" s="1"/>
  <c r="Q29" i="1"/>
  <c r="P29" i="1" s="1"/>
  <c r="R29" i="1" s="1"/>
  <c r="Q27" i="1"/>
  <c r="Q25" i="1"/>
  <c r="P25" i="1" s="1"/>
  <c r="R25" i="1" s="1"/>
  <c r="Q23" i="1"/>
  <c r="Q24" i="1"/>
  <c r="P24" i="1" s="1"/>
  <c r="R24" i="1" s="1"/>
  <c r="AB148" i="1"/>
  <c r="AB127" i="1"/>
  <c r="AB64" i="1"/>
  <c r="AB39" i="1"/>
  <c r="AB6" i="1"/>
  <c r="AA155" i="1"/>
  <c r="AC155" i="1" s="1"/>
  <c r="Q147" i="1"/>
  <c r="AA60" i="1"/>
  <c r="AC60" i="1" s="1"/>
  <c r="AA78" i="1"/>
  <c r="AC78" i="1" s="1"/>
  <c r="AA87" i="1"/>
  <c r="AC87" i="1" s="1"/>
  <c r="AA44" i="1"/>
  <c r="AC44" i="1" s="1"/>
  <c r="AA23" i="1"/>
  <c r="AA62" i="1"/>
  <c r="AC62" i="1" s="1"/>
  <c r="AA89" i="1"/>
  <c r="AC89" i="1" s="1"/>
  <c r="AA28" i="1" l="1"/>
  <c r="AC28" i="1" s="1"/>
  <c r="AA7" i="1"/>
  <c r="AC7" i="1" s="1"/>
  <c r="AA37" i="1"/>
  <c r="AC37" i="1" s="1"/>
  <c r="AB22" i="1"/>
  <c r="AA67" i="1"/>
  <c r="AC67" i="1" s="1"/>
  <c r="S22" i="1"/>
  <c r="AA54" i="1"/>
  <c r="AC54" i="1" s="1"/>
  <c r="AA52" i="1"/>
  <c r="AC52" i="1" s="1"/>
  <c r="AA65" i="1"/>
  <c r="AC65" i="1" s="1"/>
  <c r="P23" i="1"/>
  <c r="Q22" i="1"/>
  <c r="AA111" i="1"/>
  <c r="AC111" i="1" s="1"/>
  <c r="AC23" i="1"/>
  <c r="AA64" i="1"/>
  <c r="AC64" i="1" s="1"/>
  <c r="AA16" i="1"/>
  <c r="AC16" i="1" s="1"/>
  <c r="AA18" i="1"/>
  <c r="AC18" i="1" s="1"/>
  <c r="I156" i="1"/>
  <c r="AA91" i="1"/>
  <c r="AC91" i="1" s="1"/>
  <c r="AA93" i="1"/>
  <c r="AC93" i="1" s="1"/>
  <c r="AA104" i="1"/>
  <c r="AC104" i="1" s="1"/>
  <c r="AA125" i="1"/>
  <c r="AC125" i="1" s="1"/>
  <c r="AA110" i="1"/>
  <c r="AC110" i="1" s="1"/>
  <c r="AA57" i="1"/>
  <c r="AC57" i="1" s="1"/>
  <c r="AA46" i="1"/>
  <c r="AC46" i="1" s="1"/>
  <c r="U156" i="1"/>
  <c r="AA105" i="1"/>
  <c r="AC105" i="1" s="1"/>
  <c r="AA120" i="1"/>
  <c r="AC120" i="1" s="1"/>
  <c r="AA31" i="1"/>
  <c r="AC31" i="1" s="1"/>
  <c r="AA53" i="1"/>
  <c r="AC53" i="1" s="1"/>
  <c r="AA131" i="1"/>
  <c r="AC131" i="1" s="1"/>
  <c r="AA101" i="1"/>
  <c r="AC101" i="1" s="1"/>
  <c r="AA152" i="1"/>
  <c r="AC152" i="1" s="1"/>
  <c r="AA61" i="1"/>
  <c r="AC61" i="1" s="1"/>
  <c r="Q157" i="1"/>
  <c r="AA19" i="1"/>
  <c r="AC19" i="1" s="1"/>
  <c r="AA10" i="1"/>
  <c r="AC10" i="1" s="1"/>
  <c r="AA24" i="1"/>
  <c r="AC24" i="1" s="1"/>
  <c r="AA32" i="1"/>
  <c r="AC32" i="1" s="1"/>
  <c r="AA145" i="1"/>
  <c r="AC145" i="1" s="1"/>
  <c r="AA33" i="1"/>
  <c r="AC33" i="1" s="1"/>
  <c r="AA55" i="1"/>
  <c r="AC55" i="1" s="1"/>
  <c r="AA40" i="1"/>
  <c r="AC40" i="1" s="1"/>
  <c r="S63" i="1"/>
  <c r="AA97" i="1"/>
  <c r="AC97" i="1" s="1"/>
  <c r="AA130" i="1"/>
  <c r="AC130" i="1" s="1"/>
  <c r="AA83" i="1"/>
  <c r="AC83" i="1" s="1"/>
  <c r="L156" i="1"/>
  <c r="X156" i="1"/>
  <c r="AA35" i="1"/>
  <c r="AC35" i="1" s="1"/>
  <c r="AA138" i="1"/>
  <c r="AC138" i="1" s="1"/>
  <c r="AA13" i="1"/>
  <c r="AC13" i="1" s="1"/>
  <c r="AA106" i="1"/>
  <c r="AC106" i="1" s="1"/>
  <c r="AA123" i="1"/>
  <c r="AC123" i="1" s="1"/>
  <c r="AA25" i="1"/>
  <c r="AC25" i="1" s="1"/>
  <c r="AA117" i="1"/>
  <c r="AC117" i="1" s="1"/>
  <c r="AA21" i="1"/>
  <c r="AC21" i="1" s="1"/>
  <c r="AA150" i="1"/>
  <c r="AC150" i="1" s="1"/>
  <c r="AA81" i="1"/>
  <c r="AC81" i="1" s="1"/>
  <c r="AA124" i="1"/>
  <c r="AC124" i="1" s="1"/>
  <c r="AA122" i="1"/>
  <c r="AC122" i="1" s="1"/>
  <c r="AA77" i="1"/>
  <c r="AC77" i="1" s="1"/>
  <c r="AA112" i="1"/>
  <c r="AC112" i="1" s="1"/>
  <c r="AA118" i="1"/>
  <c r="AC118" i="1" s="1"/>
  <c r="AA43" i="1"/>
  <c r="AC43" i="1" s="1"/>
  <c r="AA80" i="1"/>
  <c r="AC80" i="1" s="1"/>
  <c r="AA71" i="1"/>
  <c r="AC71" i="1" s="1"/>
  <c r="AA9" i="1"/>
  <c r="AC9" i="1" s="1"/>
  <c r="AA15" i="1"/>
  <c r="AC15" i="1" s="1"/>
  <c r="AB38" i="1"/>
  <c r="AA114" i="1"/>
  <c r="AC114" i="1" s="1"/>
  <c r="AA99" i="1"/>
  <c r="AC99" i="1" s="1"/>
  <c r="AA153" i="1"/>
  <c r="AC153" i="1" s="1"/>
  <c r="AB126" i="1"/>
  <c r="AA127" i="1"/>
  <c r="AC127" i="1" s="1"/>
  <c r="AA68" i="1"/>
  <c r="AC68" i="1" s="1"/>
  <c r="AA48" i="1"/>
  <c r="AC48" i="1" s="1"/>
  <c r="AA8" i="1"/>
  <c r="AC8" i="1" s="1"/>
  <c r="AA56" i="1"/>
  <c r="AC56" i="1" s="1"/>
  <c r="AA49" i="1"/>
  <c r="AC49" i="1" s="1"/>
  <c r="AA108" i="1"/>
  <c r="AC108" i="1" s="1"/>
  <c r="M156" i="1"/>
  <c r="AA14" i="1"/>
  <c r="AC14" i="1" s="1"/>
  <c r="AA20" i="1"/>
  <c r="AC20" i="1" s="1"/>
  <c r="N156" i="1"/>
  <c r="AA45" i="1"/>
  <c r="AC45" i="1" s="1"/>
  <c r="AA95" i="1"/>
  <c r="AC95" i="1" s="1"/>
  <c r="AA137" i="1"/>
  <c r="AC137" i="1" s="1"/>
  <c r="AA140" i="1"/>
  <c r="AC140" i="1" s="1"/>
  <c r="AA141" i="1"/>
  <c r="AC141" i="1" s="1"/>
  <c r="AB63" i="1"/>
  <c r="AA132" i="1"/>
  <c r="AC132" i="1" s="1"/>
  <c r="H156" i="1"/>
  <c r="AA107" i="1"/>
  <c r="AC107" i="1" s="1"/>
  <c r="AB90" i="1"/>
  <c r="AA103" i="1"/>
  <c r="AC103" i="1" s="1"/>
  <c r="T156" i="1"/>
  <c r="J156" i="1"/>
  <c r="V156" i="1"/>
  <c r="AA58" i="1"/>
  <c r="AC58" i="1" s="1"/>
  <c r="AA121" i="1"/>
  <c r="AC121" i="1" s="1"/>
  <c r="AA88" i="1"/>
  <c r="AC88" i="1" s="1"/>
  <c r="AB157" i="1"/>
  <c r="AA11" i="1"/>
  <c r="AC11" i="1" s="1"/>
  <c r="AA17" i="1"/>
  <c r="AC17" i="1" s="1"/>
  <c r="AA100" i="1"/>
  <c r="AC100" i="1" s="1"/>
  <c r="AA151" i="1"/>
  <c r="AC151" i="1" s="1"/>
  <c r="AA29" i="1"/>
  <c r="AC29" i="1" s="1"/>
  <c r="S38" i="1"/>
  <c r="AA51" i="1"/>
  <c r="AC51" i="1" s="1"/>
  <c r="AA79" i="1"/>
  <c r="AC79" i="1" s="1"/>
  <c r="AA70" i="1"/>
  <c r="AC70" i="1" s="1"/>
  <c r="S90" i="1"/>
  <c r="AA94" i="1"/>
  <c r="AC94" i="1" s="1"/>
  <c r="AA133" i="1"/>
  <c r="AC133" i="1" s="1"/>
  <c r="AA148" i="1"/>
  <c r="AC148" i="1" s="1"/>
  <c r="AA136" i="1"/>
  <c r="AC136" i="1" s="1"/>
  <c r="AA84" i="1"/>
  <c r="AC84" i="1" s="1"/>
  <c r="AA59" i="1"/>
  <c r="AC59" i="1" s="1"/>
  <c r="AA50" i="1"/>
  <c r="AC50" i="1" s="1"/>
  <c r="P147" i="1"/>
  <c r="R153" i="1"/>
  <c r="R147" i="1" s="1"/>
  <c r="Q5" i="1"/>
  <c r="AB5" i="1"/>
  <c r="Z156" i="1"/>
  <c r="AA41" i="1"/>
  <c r="AC41" i="1" s="1"/>
  <c r="AA69" i="1"/>
  <c r="AC69" i="1" s="1"/>
  <c r="AA119" i="1"/>
  <c r="AC119" i="1" s="1"/>
  <c r="S147" i="1"/>
  <c r="K156" i="1"/>
  <c r="AA154" i="1"/>
  <c r="AC154" i="1" s="1"/>
  <c r="AA39" i="1"/>
  <c r="AC39" i="1" s="1"/>
  <c r="AA34" i="1"/>
  <c r="AC34" i="1" s="1"/>
  <c r="AA85" i="1"/>
  <c r="AC85" i="1" s="1"/>
  <c r="AB147" i="1"/>
  <c r="Y156" i="1"/>
  <c r="O156" i="1"/>
  <c r="R5" i="1"/>
  <c r="S126" i="1"/>
  <c r="Q126" i="1"/>
  <c r="S5" i="1"/>
  <c r="AA12" i="1"/>
  <c r="AC12" i="1" s="1"/>
  <c r="AA36" i="1"/>
  <c r="AC36" i="1" s="1"/>
  <c r="AA96" i="1"/>
  <c r="AC96" i="1" s="1"/>
  <c r="AA135" i="1"/>
  <c r="AC135" i="1" s="1"/>
  <c r="AA86" i="1"/>
  <c r="AC86" i="1" s="1"/>
  <c r="AA30" i="1"/>
  <c r="AC30" i="1" s="1"/>
  <c r="AA115" i="1"/>
  <c r="AC115" i="1" s="1"/>
  <c r="AA82" i="1"/>
  <c r="AC82" i="1" s="1"/>
  <c r="R126" i="1"/>
  <c r="R65" i="1"/>
  <c r="R63" i="1" s="1"/>
  <c r="P63" i="1"/>
  <c r="R38" i="1"/>
  <c r="P157" i="1"/>
  <c r="AA6" i="1"/>
  <c r="W156" i="1"/>
  <c r="P38" i="1"/>
  <c r="P5" i="1"/>
  <c r="P126" i="1"/>
  <c r="Q63" i="1"/>
  <c r="Q38" i="1"/>
  <c r="P92" i="1"/>
  <c r="Q90" i="1"/>
  <c r="AA22" i="1" l="1"/>
  <c r="AC22" i="1"/>
  <c r="R23" i="1"/>
  <c r="R22" i="1" s="1"/>
  <c r="P22" i="1"/>
  <c r="R157" i="1"/>
  <c r="AC147" i="1"/>
  <c r="AC38" i="1"/>
  <c r="AC90" i="1"/>
  <c r="AC126" i="1"/>
  <c r="AA63" i="1"/>
  <c r="S156" i="1"/>
  <c r="AA126" i="1"/>
  <c r="AA90" i="1"/>
  <c r="Q156" i="1"/>
  <c r="J157" i="1" s="1"/>
  <c r="AC63" i="1"/>
  <c r="AA38" i="1"/>
  <c r="AA147" i="1"/>
  <c r="AA157" i="1"/>
  <c r="AB156" i="1"/>
  <c r="U157" i="1" s="1"/>
  <c r="R92" i="1"/>
  <c r="R90" i="1" s="1"/>
  <c r="P90" i="1"/>
  <c r="AC6" i="1"/>
  <c r="AC5" i="1" s="1"/>
  <c r="AA5" i="1"/>
  <c r="R156" i="1" l="1"/>
  <c r="P156" i="1"/>
  <c r="O157" i="1"/>
  <c r="N157" i="1"/>
  <c r="K157" i="1"/>
  <c r="L157" i="1"/>
  <c r="I157" i="1"/>
  <c r="T157" i="1"/>
  <c r="W157" i="1"/>
  <c r="Z157" i="1"/>
  <c r="V157" i="1"/>
  <c r="AA156" i="1"/>
  <c r="AC156" i="1"/>
  <c r="X157" i="1"/>
  <c r="M157" i="1"/>
  <c r="Y157" i="1"/>
  <c r="AC157" i="1"/>
</calcChain>
</file>

<file path=xl/sharedStrings.xml><?xml version="1.0" encoding="utf-8"?>
<sst xmlns="http://schemas.openxmlformats.org/spreadsheetml/2006/main" count="687" uniqueCount="256">
  <si>
    <t>Numer i nazwa modułu</t>
  </si>
  <si>
    <t>Elementy modułu</t>
  </si>
  <si>
    <t>M1. Wprowadzenie do studiowania</t>
  </si>
  <si>
    <t>Opis modułu</t>
  </si>
  <si>
    <t>Semestr 1</t>
  </si>
  <si>
    <t>Semestr 2</t>
  </si>
  <si>
    <t>Semestr 3</t>
  </si>
  <si>
    <t>Semestr 4</t>
  </si>
  <si>
    <t>Semestr 5</t>
  </si>
  <si>
    <t>Opisy modułów są sformułowane na podstawie efektów uzyskanych dzięki zdobytej wiedzy i praktycznym  ćwiczeniom realizowanym w trakcie zajęć przez studentów.</t>
  </si>
  <si>
    <t>LEGENDA</t>
  </si>
  <si>
    <t>specjalności do wyboru</t>
  </si>
  <si>
    <t>studia stacjonarne</t>
  </si>
  <si>
    <t>studia niestacjonarne</t>
  </si>
  <si>
    <t>ECTS</t>
  </si>
  <si>
    <t>w</t>
  </si>
  <si>
    <t>ćw</t>
  </si>
  <si>
    <t>lab</t>
  </si>
  <si>
    <t>proj</t>
  </si>
  <si>
    <t>war</t>
  </si>
  <si>
    <t>sem</t>
  </si>
  <si>
    <t>inne</t>
  </si>
  <si>
    <t>RAZEM</t>
  </si>
  <si>
    <t>Semestr 6</t>
  </si>
  <si>
    <t xml:space="preserve">Semestr 7 </t>
  </si>
  <si>
    <t>Forma zaliczenia przedmiotu</t>
  </si>
  <si>
    <t>Z/O</t>
  </si>
  <si>
    <t>E</t>
  </si>
  <si>
    <t>Z</t>
  </si>
  <si>
    <t>egzamin</t>
  </si>
  <si>
    <t>zaliczenie na ocenę</t>
  </si>
  <si>
    <t xml:space="preserve">Z </t>
  </si>
  <si>
    <t>zaliczenie</t>
  </si>
  <si>
    <t>Samokształcenie</t>
  </si>
  <si>
    <t>M2. Kompetencje osobowościowe i społeczne cz.1.</t>
  </si>
  <si>
    <t>M3. Bazowe kompetencje matematyczno-fizyczne</t>
  </si>
  <si>
    <t>M5. Kompetencje osobowościowe i społeczne cz.2.</t>
  </si>
  <si>
    <t>M8. Kompetencje osobowościowe i społeczne cz. 3</t>
  </si>
  <si>
    <t xml:space="preserve">Moduł przygotowuje studenta do realizacji własnych pomysłów, rozwija kreatywność w działaniu, a także pozwala na dalszy rozwój kompetencji językowych. </t>
  </si>
  <si>
    <t>Moduł zapoznaje studenta z zagadnieniami prawnymi i zasadami ochrony własności intelektualnej. Pozwala na pogłębianie kompetencji językowych oraz nabycie umiejętności związanych z konstruktywnym rozwiązywaniem konfliktów.</t>
  </si>
  <si>
    <t>Ekonomia - ćwiczenia</t>
  </si>
  <si>
    <t>Analiza matematyczna i algebra liniowa - wykład</t>
  </si>
  <si>
    <t>Fizyka  - wykład</t>
  </si>
  <si>
    <t>Środki transportu - wykład</t>
  </si>
  <si>
    <t>Systemy transportowe - wykład</t>
  </si>
  <si>
    <t>Grafika inżynierska - wykład</t>
  </si>
  <si>
    <t>Materiałoznawstwo - wykład</t>
  </si>
  <si>
    <t>Mechanika techniczna - wykład</t>
  </si>
  <si>
    <t>Eksploatacja techniczna - wykład</t>
  </si>
  <si>
    <t>Rachunek prawdopodobieństwa i statystyka - wykład</t>
  </si>
  <si>
    <t>Badania operacyjne - wykład</t>
  </si>
  <si>
    <t>Inżynieria ruchu - wykład</t>
  </si>
  <si>
    <t>Projektowanie procesów logistycznych - wykład</t>
  </si>
  <si>
    <t>Ekonomika transportu - wykład</t>
  </si>
  <si>
    <t>Nowoczesne materiały i technologie w budowie srodków transportu - wykład</t>
  </si>
  <si>
    <t>Podstawy konstrukcji urządzeń transportowych - wykład</t>
  </si>
  <si>
    <t>Diagnostyka nowoczesnych pojazdów - wykład</t>
  </si>
  <si>
    <t>Diagnostyka nowoczesnych pojazdów - laboratorium</t>
  </si>
  <si>
    <t>Podstawy konstrukcji urządzeń transportowych - laboratorium</t>
  </si>
  <si>
    <t>Nowoczesne materiały i technologie w budowie srodków transportu - projekt</t>
  </si>
  <si>
    <t>Projektowanie procesów logistycznych - projekt</t>
  </si>
  <si>
    <t>Ekonomika transportu - ćwiczenia</t>
  </si>
  <si>
    <t>Rachunek prawdopodobieństwa i statystyka- ćwiczenia</t>
  </si>
  <si>
    <t>Mechanika techniczna- ćwiczenia</t>
  </si>
  <si>
    <t>Materiałoznawstwo- ćwiczenia</t>
  </si>
  <si>
    <t>Eksploatacja techniczna - laboratorium</t>
  </si>
  <si>
    <t>Grafika inżynierska - laboratorium</t>
  </si>
  <si>
    <t>Analiza matematyczna i algebra liniowa- ćwiczenia</t>
  </si>
  <si>
    <t>Fizyka - laboratorium</t>
  </si>
  <si>
    <t>Środki transportu- ćwiczenia</t>
  </si>
  <si>
    <t>Systemy transportowe- ćwiczenia</t>
  </si>
  <si>
    <t>Infrastruktura środków transportu- ćwiczenia</t>
  </si>
  <si>
    <t>Logistyka w transporcie miejskim - ćwiczenia</t>
  </si>
  <si>
    <t>Analiza wypadków komunikacyjnych - ćwiczenia</t>
  </si>
  <si>
    <t>Spedycja - ćwiczenia</t>
  </si>
  <si>
    <t>Prawo transportowe UE - ćwiczenia</t>
  </si>
  <si>
    <t>Bezpieczeństwo drogowe - ćwiczenia</t>
  </si>
  <si>
    <t>Podstawy logistyki - ćwiczenia</t>
  </si>
  <si>
    <t>Normy techniczne i techniczne aspekty działalności - ćwiczenia</t>
  </si>
  <si>
    <t>Obsługa celna przewozów międzynarodowych - ćwiczenia</t>
  </si>
  <si>
    <t>Ekologiczne aspekty transportu- ćwiczenia</t>
  </si>
  <si>
    <t>Paliwa stosowane w transporcie - ćwiczenia</t>
  </si>
  <si>
    <t>Alternatywne układy napędowe pojazdów - ćwiczenia</t>
  </si>
  <si>
    <t>Automatyka - ćwiczenia</t>
  </si>
  <si>
    <t>Pojazdy specjalne i maszyny robocze - laboratorium</t>
  </si>
  <si>
    <t>Podstawy transportu lotniczego - projekt</t>
  </si>
  <si>
    <t>Utrzymanie i obsługa środków transportu - laboratorium</t>
  </si>
  <si>
    <t>Logistyka w transporcie miejskim - wykład</t>
  </si>
  <si>
    <t>Utrzymanie i obsługa środków transportu - wykład</t>
  </si>
  <si>
    <t>Spedycja - wykład</t>
  </si>
  <si>
    <t>Analiza wypadków komunikacyjnych - wykład</t>
  </si>
  <si>
    <t>Podstawy transportu lotniczego - wykład</t>
  </si>
  <si>
    <t>Bezpieczeństwo drogowe - wykład</t>
  </si>
  <si>
    <t>Prawo podatkowe - wykład</t>
  </si>
  <si>
    <t>Podstawy logistyki - wykład</t>
  </si>
  <si>
    <t>Pojazdy specjalne i maszyny robocze - wykład</t>
  </si>
  <si>
    <t>Normy techniczne i techniczne aspekty działalności - wykład</t>
  </si>
  <si>
    <t>Obsługa celna przewozów międzynarodowych - wykład</t>
  </si>
  <si>
    <t>Prawo cywilne - wykład</t>
  </si>
  <si>
    <t>Prawo handlowe - wykład</t>
  </si>
  <si>
    <t>Alternatywne układy napędowe pojazdów - wykład</t>
  </si>
  <si>
    <t>Ekologiczne aspekty transportu - wykład</t>
  </si>
  <si>
    <t>Automatyka - wykład</t>
  </si>
  <si>
    <t>Metrologia - wykład</t>
  </si>
  <si>
    <t>Metrologia - laboratorium</t>
  </si>
  <si>
    <t>Wymiar godzin z udziałem nauczyciela</t>
  </si>
  <si>
    <t>Wymiar godzin przedmiotu razem</t>
  </si>
  <si>
    <t>Paliwa stosowane w transporcie - wykład</t>
  </si>
  <si>
    <t>Infrastruktura środków transportu- wykład</t>
  </si>
  <si>
    <t>Podstawy elektrotechniki - wykład</t>
  </si>
  <si>
    <t>Podstawy elektrotechniki - laboratorium</t>
  </si>
  <si>
    <t>Praktyczny</t>
  </si>
  <si>
    <t>Zarządzanie w transporcie - wykład</t>
  </si>
  <si>
    <t>Zarządzanie w transporcie - ćwiczenia</t>
  </si>
  <si>
    <t>M6. Zarzadzanie i infrastruktura środków transportu</t>
  </si>
  <si>
    <t>Po module student ma kompetencje do samodzielnego przygotowania i zaprezentowania pracy dyplomowej. Moduł rozwija także umiejętności praktyczne studenta.</t>
  </si>
  <si>
    <t>Po module student ma przygotowaną pracę dyplomową. Moduł rozwija także umiejętności praktyczne studenta.</t>
  </si>
  <si>
    <t>Rodzaj przedmiotu (Ogólnouczelniany, Międzykierunkowy, Kierunkowy, Do wyboru, Praktyczny)</t>
  </si>
  <si>
    <t>Ogólnouczelniany</t>
  </si>
  <si>
    <t>Ogólnouczelniany/Kierunkowy</t>
  </si>
  <si>
    <t>Kierunkowy/Praktyczny</t>
  </si>
  <si>
    <t>Międzykierunkowy/Praktyczny</t>
  </si>
  <si>
    <t>Międzykierunkowy</t>
  </si>
  <si>
    <t>Kierunkowy</t>
  </si>
  <si>
    <t>Badania operacyjne - laboratorium</t>
  </si>
  <si>
    <t>Do wyboru</t>
  </si>
  <si>
    <t>Do wyboru/Praktyczny</t>
  </si>
  <si>
    <t xml:space="preserve">Moduł stwarza możliwość poznania własnego stylu komunikowania się, uświadomienia barier utrudniających komunikację oraz zapewnia podstawowe przygotowanie dotyczące ergonomii, bezpieczeństwa i higieny pracy oraz ochrony danych osobowych. </t>
  </si>
  <si>
    <t xml:space="preserve">Moduł rozwija kompetencje językowe, sprawność fizyczną oraz umiejętność wykorzystania komputera w pracy, a także wprowadza do zagadnień związanych z ekonomią. </t>
  </si>
  <si>
    <t>Po module student ma bazowe kompetencje w zakresie matematyki i fizyki niezbędne w pracy inżyniera.</t>
  </si>
  <si>
    <t>Po module student ma bazowe kompetencje w zakresie systemów oraz środków transportu.</t>
  </si>
  <si>
    <t>Po module student ma podstawowe kompetencje oraz wiedzę na temat zarządzania i infrastruktury środków transportu oraz jej wpływu na środowisko naturalne.</t>
  </si>
  <si>
    <t>Po module student ma kompetencje związane z zastosowaniem elektrotechniki i grafiki inżynierskiej w transporcie.</t>
  </si>
  <si>
    <t>M9. Modelowanie procesów transportowych</t>
  </si>
  <si>
    <t>M12. Eksploatacja środków transportu</t>
  </si>
  <si>
    <t>M15. Konstrukcja i diagnostyka środków transportu</t>
  </si>
  <si>
    <t>M16. Automatyka i metrologia w transporcie</t>
  </si>
  <si>
    <t>Po module student potrafi modelować procesy transportowe z wykorzystaniem statystyki i badań operacyjnych.</t>
  </si>
  <si>
    <t>Moduł dostarcza wstepne kompetencje z zakresu transportu, spedycji i logistyki.</t>
  </si>
  <si>
    <t>M4. Bazowe kompetencje transportowe</t>
  </si>
  <si>
    <t>Po module student ma kompetencje związane z eksploatacją środków transportowych.</t>
  </si>
  <si>
    <t>Moduł rozwija kompetencje z zakresu transportu, spedycji i logistyki.</t>
  </si>
  <si>
    <t>M14. Kompetencje osobowościowe i społeczne cz. 5</t>
  </si>
  <si>
    <t>M11. Kompetencje osobowościowe i społeczne cz. 4</t>
  </si>
  <si>
    <t>Po module student zna budowę i potrafi diagnozować wybrane środki transportu.</t>
  </si>
  <si>
    <t>Po module student potrafi posługiwac się wiedzą z zakresu metrologii i automatyki środków transportu.</t>
  </si>
  <si>
    <t>Moduł dostarcza zaawansowane kompetencje z zakresu transportu, spedycji i logistyki.</t>
  </si>
  <si>
    <t>Moduł pozwala nabyć praktyczne umiejętności, związane z zaprojektowaniem własnego przedsięwzięcia.</t>
  </si>
  <si>
    <t>Po module student potrafi samodzielnie projektować procesy logistyczne w transporcie.</t>
  </si>
  <si>
    <t>Seminarium i przygotowanie pracy dyplomowej cz. 2</t>
  </si>
  <si>
    <t>Praktyka zawodowa cz. 1</t>
  </si>
  <si>
    <t>Seminarium i przygotowanie pracy dyplomowej cz. 1</t>
  </si>
  <si>
    <t xml:space="preserve">Praktyka zawodowa cz. 2 </t>
  </si>
  <si>
    <t>Po module student zna nowoczesne rozwiązania paliwowe stosowane w środkach transportu.</t>
  </si>
  <si>
    <t>Ogólnouczelniany/Do wyboru</t>
  </si>
  <si>
    <t>M7. Elektrotechnika i grafika inżynierska</t>
  </si>
  <si>
    <t>M10. S1. Transport, spedycja i logistyka cz. 1</t>
  </si>
  <si>
    <t>M13. S1. Transport, spedycja i logistyka cz. 2</t>
  </si>
  <si>
    <t>Programowanie w języku wysokiego poziomu - wykład</t>
  </si>
  <si>
    <t>Programowanie w języku wysokiego poziomu  - laboratorium</t>
  </si>
  <si>
    <t>Administracja bazami danych - wykład</t>
  </si>
  <si>
    <t>Administracja bazami danych - laboratorium</t>
  </si>
  <si>
    <t>Zintegrowane systemy informatyczne - wykład</t>
  </si>
  <si>
    <t>Zintegrowane systemy informatyczne - laboratorium</t>
  </si>
  <si>
    <t>Globalne systemy pozycjonowania w logistyce  - wykład</t>
  </si>
  <si>
    <t>Globalne systemy pozycjonowania w logistyce  - laboratorium</t>
  </si>
  <si>
    <t>Automatyzacja procesów logistycznych  - wykład</t>
  </si>
  <si>
    <t>Automatyzacja procesów logistycznych - laboratorium</t>
  </si>
  <si>
    <t>Systemy zarządzania gospodarką magazynową - wykład</t>
  </si>
  <si>
    <t>Systemy zarządzania gospodarką magazynową - laboratorium</t>
  </si>
  <si>
    <t>Bezpieczeństwo infrastruktury informatycznej  - wykład</t>
  </si>
  <si>
    <t>Bezpieczeństwo infrastruktury informatycznej - laboratorium</t>
  </si>
  <si>
    <t>Projektowanie systemów logistycznych - wykład</t>
  </si>
  <si>
    <t>Projektowanie systemów logistycznych - laboratorium</t>
  </si>
  <si>
    <t>Zarządzanie łańcuchami logistycznymi - wykład</t>
  </si>
  <si>
    <t>Zarządzanie łańcuchami logistycznymi - laboratorium</t>
  </si>
  <si>
    <t>Ekonomia - wykład w języku angielskim</t>
  </si>
  <si>
    <t>Ochrona danych osobowych - wykład</t>
  </si>
  <si>
    <t>BHP i ergonomia - wykład</t>
  </si>
  <si>
    <t>Komunikacja interpersonalna - warsztat</t>
  </si>
  <si>
    <t>Język obcy cz.1. - laboratorium</t>
  </si>
  <si>
    <t>Technologie informacyjne - laboratorium</t>
  </si>
  <si>
    <t>WF - ćwiczenia</t>
  </si>
  <si>
    <t>Język obcy cz. 2. - laboratorium</t>
  </si>
  <si>
    <t>Komunikacja międzykulturowa - warsztat</t>
  </si>
  <si>
    <t>Język obcy cz. 3. - laboratorium</t>
  </si>
  <si>
    <t xml:space="preserve"> Konstruktywne rozwiązywanie konfliktów - warsztat</t>
  </si>
  <si>
    <t>Język obcy cz. 4. - laboratorium</t>
  </si>
  <si>
    <t>Podstawy prawa - wykład</t>
  </si>
  <si>
    <t>Ochrona własności intelektualnej - wykład</t>
  </si>
  <si>
    <t>Projekt własnego przedsięwzięcia - projekt</t>
  </si>
  <si>
    <t>Inżynieria ruchu - ćwiczenia</t>
  </si>
  <si>
    <t>Moduł zapoznaje studentów z administracją bazami danych, automatyzacją procesów logistycznych oraz systemami zarządzania gospodarką magazynową.</t>
  </si>
  <si>
    <t>Moduł zapoznaje studentów z zagadnieniami z zakresu bezpieczeństwa infrastruktury informatycznej oraz pozwala nabyć wiedzę i umiejętności z zakresu projektowania systemów logistycznych i zarządzania łańcuchami logistycznymi.</t>
  </si>
  <si>
    <t>Moduł dostarcza wstępne kompetencje z zakresu programowania w języku wysokiego poziomu, globalnych systemów pozycjonowania w logistyce oraz zintegrowanych systemów informatycznych.</t>
  </si>
  <si>
    <t>Doskonalenie procesów w transporcie i logistyce - wykład</t>
  </si>
  <si>
    <t>Doskonalenie procesów w transporcie i logistyce - ćwiczenia</t>
  </si>
  <si>
    <t>Prawo socjalne - wykład</t>
  </si>
  <si>
    <t>Prowadzenie działalności gospodarczej - wykład</t>
  </si>
  <si>
    <t>Prowadzenie działalności gospodarczej - ćwiczenia</t>
  </si>
  <si>
    <t>Zarządzanie relacjami z klientem - wykład</t>
  </si>
  <si>
    <t>Biznes plan - projekt</t>
  </si>
  <si>
    <t>Zarządzanie międzynarodowe - wykład</t>
  </si>
  <si>
    <t>Zarządzanie międzynarodowe - ćwiczenia</t>
  </si>
  <si>
    <t>Marketing międzynarodowy - wykład</t>
  </si>
  <si>
    <t>Fundusze, programy i projekty UE - warsztat</t>
  </si>
  <si>
    <t>moduł do wyboru</t>
  </si>
  <si>
    <t>Transport ponadgabarytowy - wykład</t>
  </si>
  <si>
    <t>Transport ponadgabarytowy - ćwiczenia</t>
  </si>
  <si>
    <t>Transport materiałów niebezpiecznych - ćwiczenia</t>
  </si>
  <si>
    <t>Transport zwierząt - projekt</t>
  </si>
  <si>
    <t>Eksploatacja portów lotniczych - wykład</t>
  </si>
  <si>
    <t>Eksploatacja portów lotniczych - ćwiczenia</t>
  </si>
  <si>
    <t>Inżynieria ruchu lotniczego - wykład</t>
  </si>
  <si>
    <t>Inżynieria ruchu lotniczego - ćwiczenia</t>
  </si>
  <si>
    <t>Po module student jest wyposażony w praktyczną wiedzę i umiejętności z zakresu transportu ponadgabarytowego, transportu materiałów niebezpiecznych oraz zwierząt.</t>
  </si>
  <si>
    <t>Systemy pokładowe - wykład</t>
  </si>
  <si>
    <t>Systemy pokładowe - ćwiczenia</t>
  </si>
  <si>
    <t>Po module student zna zasady poruszania się po rynkach międzynarodowych i funduszach unijnych.</t>
  </si>
  <si>
    <t>Moduł dostarcza pogłębioną wiedzę i umiejętności z zakresu zakładania i prowadzenia własnej firmy.</t>
  </si>
  <si>
    <t>Moduł dostarcza wiedzę i umiejętności z zakresu eksploatacji portów lotniczych, inżynierii ruchu lotniczego oraz systemów pokładowych.</t>
  </si>
  <si>
    <t>Transport materiałów niebezpiecznych - wykład</t>
  </si>
  <si>
    <t>Filozofia z etyką - wykład</t>
  </si>
  <si>
    <t>Podstawy logistyki wojskowej - wykład</t>
  </si>
  <si>
    <t>Podstawy transportu wojskowego - wykład</t>
  </si>
  <si>
    <t>Dostęp do rynku - wykład</t>
  </si>
  <si>
    <t>M10. S2. Systemy informatyczne w łańcuchu dostaw  cz. 1</t>
  </si>
  <si>
    <t>M13. S2. Systemy informatyczne w łańcuchu dostaw cz.2</t>
  </si>
  <si>
    <t>M17. Projektowanie uniwersalne cz. 1</t>
  </si>
  <si>
    <t>Moduł kształtuje świadomość studentów w zakresie różnorodności osób funkcjonujących (lub nie) w społeczeństwie poprzez udział w warsztatach społecznościowych.</t>
  </si>
  <si>
    <t>Bariery a dostępność systemów transportu publicznego - warsztat</t>
  </si>
  <si>
    <t>M18. A.
Prowadzenie działalności gospodarczej</t>
  </si>
  <si>
    <t>M18. B.
Zarządzanie międzynarodowe</t>
  </si>
  <si>
    <t>M19. S1. Transport, spedycja i logistyka cz. 3</t>
  </si>
  <si>
    <t>M19. S2. Systemy informatyczne w łańcuchu dostaw cz. 3</t>
  </si>
  <si>
    <t>M20. Kompetencje osobowościowe i społeczne cz. 6</t>
  </si>
  <si>
    <t>M21. Przygotowanie pracy dyplomowej i praktyka zawodowa cz. 1.</t>
  </si>
  <si>
    <t>M22. Logistyka transportu</t>
  </si>
  <si>
    <t>M23. A. Transport specjalny</t>
  </si>
  <si>
    <t>M23. B. Inżynieria ruchu lotniczego</t>
  </si>
  <si>
    <t>M24. Przygotowanie pracy dyplomowej i praktyka zawodowa cz. 2</t>
  </si>
  <si>
    <t>M25. Nowoczesne systemy zasilania środków transportu</t>
  </si>
  <si>
    <t>M26. Projektowanie uniwersalne cz. 2</t>
  </si>
  <si>
    <t>Moduł zapoznaje studenta z  zasadami uniwersalnego projektowania i diagnozowania dostępności systemu transportu publicznego dla wszystkich grup użytkowników (z uwzględnieniem psychofizjologicznych możliwości i ograniczeń użytkowników).</t>
  </si>
  <si>
    <t>Projektowanie uniwersalne systemu transportu publicznego (infrastruktura i środki transportu) - wykład</t>
  </si>
  <si>
    <t>Projektowanie uniwersalne systemu transportu publicznego (infrastruktura i środki transportu) - projekt</t>
  </si>
  <si>
    <t>Dyscyplina naukowa</t>
  </si>
  <si>
    <t>T</t>
  </si>
  <si>
    <t>M</t>
  </si>
  <si>
    <t>Zał. nr 2 do Programu studiów - Plan studiów kierunku Transport, nabór 2024/2025</t>
  </si>
  <si>
    <t xml:space="preserve">Praktyczne zastosowanie narzędzi sztucznej inteligencji – laboratorium </t>
  </si>
  <si>
    <t>Edukacja obywatelska i bezpieczeństwo publiczne - warsztat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</si>
  <si>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</si>
  <si>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</si>
  <si>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</si>
  <si>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rozwija kompetencje związane ze skuteczną autoprezentacją, a także kształtuje postawy prospołeczne i odpowiedzialne wobec bezpieczeństwa jednostki i społeczeństwa.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</si>
</sst>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2"/>
      <name val="Century Gothic"/>
      <family val="2"/>
      <charset val="238"/>
    </font>
    <font>
      <b/>
      <sz val="7"/>
      <name val="Century Gothic"/>
      <family val="2"/>
      <charset val="238"/>
    </font>
    <font>
      <b/>
      <sz val="11"/>
      <name val="Century Gothic"/>
      <family val="2"/>
      <charset val="238"/>
    </font>
    <font>
      <sz val="10"/>
      <name val="Arial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sz val="10"/>
      <color indexed="1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sz val="10"/>
      <color rgb="FFFF0000"/>
      <name val="Century Gothic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rgb="FFCC99FF"/>
      </patternFill>
    </fill>
    <fill>
      <patternFill patternType="solid">
        <fgColor theme="7" tint="0.59999389629810485"/>
        <bgColor rgb="FFE0C2CD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A5F9"/>
        <bgColor indexed="64"/>
      </patternFill>
    </fill>
    <fill>
      <patternFill patternType="solid">
        <fgColor rgb="FFBEA3F5"/>
        <bgColor indexed="64"/>
      </patternFill>
    </fill>
    <fill>
      <patternFill patternType="solid">
        <fgColor theme="8" tint="0.59999389629810485"/>
        <bgColor indexed="64"/>
      </patternFill>
    </fill>
  </fills>
  <borders count="1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24" fillId="0" borderId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7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textRotation="90" wrapText="1"/>
    </xf>
    <xf numFmtId="0" fontId="23" fillId="0" borderId="16" xfId="0" applyFont="1" applyBorder="1" applyAlignment="1">
      <alignment horizontal="center" vertical="center" textRotation="90" wrapText="1"/>
    </xf>
    <xf numFmtId="0" fontId="23" fillId="0" borderId="17" xfId="0" applyFont="1" applyBorder="1" applyAlignment="1">
      <alignment vertical="center" textRotation="90" wrapText="1"/>
    </xf>
    <xf numFmtId="0" fontId="23" fillId="0" borderId="16" xfId="0" applyFont="1" applyBorder="1" applyAlignment="1">
      <alignment vertical="center" textRotation="90" wrapText="1"/>
    </xf>
    <xf numFmtId="0" fontId="23" fillId="0" borderId="18" xfId="0" applyFont="1" applyBorder="1" applyAlignment="1">
      <alignment vertical="center" textRotation="90" wrapText="1"/>
    </xf>
    <xf numFmtId="0" fontId="23" fillId="0" borderId="0" xfId="0" applyFont="1" applyAlignment="1">
      <alignment vertical="center" textRotation="90" wrapText="1"/>
    </xf>
    <xf numFmtId="0" fontId="0" fillId="0" borderId="0" xfId="0"/>
    <xf numFmtId="0" fontId="23" fillId="0" borderId="19" xfId="0" applyFont="1" applyBorder="1" applyAlignment="1">
      <alignment vertical="center" textRotation="90" wrapText="1"/>
    </xf>
    <xf numFmtId="0" fontId="23" fillId="0" borderId="20" xfId="0" applyFont="1" applyBorder="1" applyAlignment="1">
      <alignment vertical="center" textRotation="90" wrapText="1"/>
    </xf>
    <xf numFmtId="0" fontId="18" fillId="28" borderId="21" xfId="0" applyFont="1" applyFill="1" applyBorder="1" applyAlignment="1">
      <alignment horizontal="center" vertical="center" wrapText="1"/>
    </xf>
    <xf numFmtId="0" fontId="25" fillId="28" borderId="17" xfId="0" applyFont="1" applyFill="1" applyBorder="1" applyAlignment="1">
      <alignment horizontal="center" vertical="center" wrapText="1"/>
    </xf>
    <xf numFmtId="0" fontId="25" fillId="28" borderId="21" xfId="0" applyFont="1" applyFill="1" applyBorder="1" applyAlignment="1">
      <alignment horizontal="center" vertical="center" wrapText="1"/>
    </xf>
    <xf numFmtId="0" fontId="25" fillId="28" borderId="22" xfId="0" applyFont="1" applyFill="1" applyBorder="1" applyAlignment="1">
      <alignment horizontal="center" vertical="center" wrapText="1"/>
    </xf>
    <xf numFmtId="0" fontId="25" fillId="28" borderId="23" xfId="0" applyFont="1" applyFill="1" applyBorder="1" applyAlignment="1">
      <alignment horizontal="center" vertical="center" wrapText="1"/>
    </xf>
    <xf numFmtId="0" fontId="25" fillId="28" borderId="24" xfId="0" applyFont="1" applyFill="1" applyBorder="1" applyAlignment="1">
      <alignment horizontal="center" vertical="center" wrapText="1"/>
    </xf>
    <xf numFmtId="0" fontId="25" fillId="28" borderId="18" xfId="0" applyFont="1" applyFill="1" applyBorder="1" applyAlignment="1">
      <alignment horizontal="center" vertical="center" wrapText="1"/>
    </xf>
    <xf numFmtId="0" fontId="25" fillId="28" borderId="25" xfId="0" applyFont="1" applyFill="1" applyBorder="1" applyAlignment="1">
      <alignment horizontal="center" vertical="center" wrapText="1"/>
    </xf>
    <xf numFmtId="0" fontId="25" fillId="28" borderId="26" xfId="0" applyFont="1" applyFill="1" applyBorder="1" applyAlignment="1">
      <alignment horizontal="center" vertical="center" wrapText="1"/>
    </xf>
    <xf numFmtId="0" fontId="25" fillId="28" borderId="27" xfId="0" applyFont="1" applyFill="1" applyBorder="1" applyAlignment="1">
      <alignment horizontal="center" vertical="center" wrapText="1"/>
    </xf>
    <xf numFmtId="0" fontId="25" fillId="28" borderId="28" xfId="0" applyFont="1" applyFill="1" applyBorder="1" applyAlignment="1">
      <alignment horizontal="center" vertical="center" wrapText="1"/>
    </xf>
    <xf numFmtId="0" fontId="25" fillId="28" borderId="29" xfId="0" applyFont="1" applyFill="1" applyBorder="1" applyAlignment="1">
      <alignment horizontal="center" vertical="center" wrapText="1"/>
    </xf>
    <xf numFmtId="0" fontId="25" fillId="28" borderId="30" xfId="0" applyFont="1" applyFill="1" applyBorder="1" applyAlignment="1">
      <alignment horizontal="center" vertical="center" wrapText="1"/>
    </xf>
    <xf numFmtId="0" fontId="25" fillId="28" borderId="31" xfId="0" applyFont="1" applyFill="1" applyBorder="1" applyAlignment="1">
      <alignment horizontal="center" vertical="center" wrapText="1"/>
    </xf>
    <xf numFmtId="0" fontId="22" fillId="28" borderId="21" xfId="0" applyFont="1" applyFill="1" applyBorder="1" applyAlignment="1">
      <alignment horizontal="center" vertical="center" wrapText="1"/>
    </xf>
    <xf numFmtId="10" fontId="25" fillId="28" borderId="21" xfId="0" applyNumberFormat="1" applyFont="1" applyFill="1" applyBorder="1" applyAlignment="1">
      <alignment horizontal="center" vertical="center" wrapText="1"/>
    </xf>
    <xf numFmtId="0" fontId="25" fillId="28" borderId="32" xfId="0" applyFont="1" applyFill="1" applyBorder="1" applyAlignment="1">
      <alignment horizontal="center" vertical="center" wrapText="1"/>
    </xf>
    <xf numFmtId="0" fontId="25" fillId="28" borderId="33" xfId="0" applyFont="1" applyFill="1" applyBorder="1" applyAlignment="1">
      <alignment horizontal="center" vertical="center" wrapText="1"/>
    </xf>
    <xf numFmtId="0" fontId="25" fillId="28" borderId="13" xfId="0" applyFont="1" applyFill="1" applyBorder="1" applyAlignment="1">
      <alignment horizontal="center" vertical="center" wrapText="1"/>
    </xf>
    <xf numFmtId="0" fontId="25" fillId="28" borderId="34" xfId="0" applyFont="1" applyFill="1" applyBorder="1" applyAlignment="1">
      <alignment horizontal="center" vertical="center" wrapText="1"/>
    </xf>
    <xf numFmtId="0" fontId="25" fillId="28" borderId="3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5" fillId="28" borderId="40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29" borderId="46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0" borderId="10" xfId="0" applyFont="1" applyBorder="1"/>
    <xf numFmtId="0" fontId="26" fillId="0" borderId="38" xfId="0" applyFont="1" applyBorder="1"/>
    <xf numFmtId="0" fontId="26" fillId="0" borderId="41" xfId="0" applyFont="1" applyBorder="1"/>
    <xf numFmtId="0" fontId="26" fillId="0" borderId="3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29" borderId="56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textRotation="90" wrapText="1"/>
    </xf>
    <xf numFmtId="0" fontId="23" fillId="0" borderId="14" xfId="0" applyFont="1" applyBorder="1" applyAlignment="1">
      <alignment vertical="center" textRotation="90" wrapText="1"/>
    </xf>
    <xf numFmtId="0" fontId="18" fillId="24" borderId="57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26" borderId="10" xfId="0" applyFont="1" applyFill="1" applyBorder="1" applyAlignment="1">
      <alignment horizontal="center" vertical="center" wrapText="1"/>
    </xf>
    <xf numFmtId="0" fontId="19" fillId="29" borderId="12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30" borderId="12" xfId="0" applyFont="1" applyFill="1" applyBorder="1" applyAlignment="1">
      <alignment horizontal="center" vertical="center" wrapText="1"/>
    </xf>
    <xf numFmtId="0" fontId="19" fillId="29" borderId="10" xfId="0" applyFont="1" applyFill="1" applyBorder="1" applyAlignment="1">
      <alignment horizontal="center" vertical="center" wrapText="1"/>
    </xf>
    <xf numFmtId="0" fontId="19" fillId="3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29" borderId="60" xfId="0" applyFont="1" applyFill="1" applyBorder="1" applyAlignment="1">
      <alignment horizontal="center" vertical="center" wrapText="1"/>
    </xf>
    <xf numFmtId="0" fontId="19" fillId="29" borderId="33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25" fillId="28" borderId="16" xfId="0" applyFont="1" applyFill="1" applyBorder="1" applyAlignment="1">
      <alignment horizontal="center" vertical="center" wrapText="1"/>
    </xf>
    <xf numFmtId="0" fontId="18" fillId="25" borderId="32" xfId="0" applyFont="1" applyFill="1" applyBorder="1" applyAlignment="1">
      <alignment horizontal="center" vertical="center" wrapText="1"/>
    </xf>
    <xf numFmtId="0" fontId="18" fillId="25" borderId="22" xfId="0" applyFont="1" applyFill="1" applyBorder="1" applyAlignment="1">
      <alignment horizontal="center" vertical="center" wrapText="1"/>
    </xf>
    <xf numFmtId="0" fontId="18" fillId="25" borderId="24" xfId="0" applyFont="1" applyFill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 wrapText="1"/>
    </xf>
    <xf numFmtId="0" fontId="25" fillId="28" borderId="61" xfId="0" applyFont="1" applyFill="1" applyBorder="1" applyAlignment="1">
      <alignment horizontal="center" vertical="center" wrapText="1"/>
    </xf>
    <xf numFmtId="10" fontId="25" fillId="28" borderId="34" xfId="0" applyNumberFormat="1" applyFont="1" applyFill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5" fillId="28" borderId="70" xfId="0" applyFont="1" applyFill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25" fillId="28" borderId="72" xfId="0" applyFont="1" applyFill="1" applyBorder="1" applyAlignment="1">
      <alignment horizontal="center" vertical="center" wrapText="1"/>
    </xf>
    <xf numFmtId="0" fontId="19" fillId="30" borderId="38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textRotation="90" wrapText="1"/>
    </xf>
    <xf numFmtId="0" fontId="25" fillId="28" borderId="73" xfId="0" applyFont="1" applyFill="1" applyBorder="1" applyAlignment="1">
      <alignment horizontal="center" vertical="center" wrapText="1"/>
    </xf>
    <xf numFmtId="0" fontId="25" fillId="28" borderId="74" xfId="0" applyFont="1" applyFill="1" applyBorder="1" applyAlignment="1">
      <alignment horizontal="center" vertical="center" wrapText="1"/>
    </xf>
    <xf numFmtId="0" fontId="25" fillId="28" borderId="11" xfId="0" applyFont="1" applyFill="1" applyBorder="1" applyAlignment="1">
      <alignment horizontal="center" vertical="center" wrapText="1"/>
    </xf>
    <xf numFmtId="0" fontId="25" fillId="28" borderId="75" xfId="0" applyFont="1" applyFill="1" applyBorder="1" applyAlignment="1">
      <alignment horizontal="center" vertical="center" wrapText="1"/>
    </xf>
    <xf numFmtId="0" fontId="25" fillId="28" borderId="76" xfId="0" applyFont="1" applyFill="1" applyBorder="1" applyAlignment="1">
      <alignment horizontal="center" vertical="center" wrapText="1"/>
    </xf>
    <xf numFmtId="0" fontId="25" fillId="28" borderId="20" xfId="0" applyFont="1" applyFill="1" applyBorder="1" applyAlignment="1">
      <alignment horizontal="center" vertical="center" wrapText="1"/>
    </xf>
    <xf numFmtId="0" fontId="25" fillId="28" borderId="77" xfId="0" applyFont="1" applyFill="1" applyBorder="1" applyAlignment="1">
      <alignment horizontal="center" vertical="center" wrapText="1"/>
    </xf>
    <xf numFmtId="0" fontId="25" fillId="28" borderId="78" xfId="0" applyFont="1" applyFill="1" applyBorder="1" applyAlignment="1">
      <alignment horizontal="center" vertical="center" wrapText="1"/>
    </xf>
    <xf numFmtId="0" fontId="29" fillId="0" borderId="87" xfId="0" applyFont="1" applyFill="1" applyBorder="1" applyAlignment="1">
      <alignment horizontal="center" vertical="center" wrapText="1"/>
    </xf>
    <xf numFmtId="0" fontId="29" fillId="0" borderId="88" xfId="0" applyFont="1" applyFill="1" applyBorder="1" applyAlignment="1">
      <alignment horizontal="center" vertical="center" wrapText="1"/>
    </xf>
    <xf numFmtId="0" fontId="30" fillId="31" borderId="89" xfId="0" applyFont="1" applyFill="1" applyBorder="1" applyAlignment="1">
      <alignment horizontal="center" vertical="center" wrapText="1"/>
    </xf>
    <xf numFmtId="0" fontId="30" fillId="31" borderId="90" xfId="0" applyFont="1" applyFill="1" applyBorder="1" applyAlignment="1">
      <alignment horizontal="center" vertical="center" wrapText="1"/>
    </xf>
    <xf numFmtId="0" fontId="30" fillId="31" borderId="91" xfId="0" applyFont="1" applyFill="1" applyBorder="1" applyAlignment="1">
      <alignment horizontal="center" vertical="center" wrapText="1"/>
    </xf>
    <xf numFmtId="0" fontId="30" fillId="31" borderId="92" xfId="0" applyFont="1" applyFill="1" applyBorder="1" applyAlignment="1">
      <alignment horizontal="center" vertical="center" wrapText="1"/>
    </xf>
    <xf numFmtId="0" fontId="30" fillId="31" borderId="93" xfId="0" applyFont="1" applyFill="1" applyBorder="1" applyAlignment="1">
      <alignment horizontal="center" vertical="center" wrapText="1"/>
    </xf>
    <xf numFmtId="0" fontId="30" fillId="31" borderId="94" xfId="0" applyFont="1" applyFill="1" applyBorder="1" applyAlignment="1">
      <alignment horizontal="center" vertical="center" wrapText="1"/>
    </xf>
    <xf numFmtId="0" fontId="30" fillId="31" borderId="95" xfId="0" applyFont="1" applyFill="1" applyBorder="1" applyAlignment="1">
      <alignment horizontal="center" vertical="center" wrapText="1"/>
    </xf>
    <xf numFmtId="0" fontId="30" fillId="31" borderId="96" xfId="0" applyFont="1" applyFill="1" applyBorder="1" applyAlignment="1">
      <alignment horizontal="center" vertical="center" wrapText="1"/>
    </xf>
    <xf numFmtId="0" fontId="30" fillId="31" borderId="97" xfId="0" applyFont="1" applyFill="1" applyBorder="1" applyAlignment="1">
      <alignment horizontal="center" vertical="center" wrapText="1"/>
    </xf>
    <xf numFmtId="0" fontId="30" fillId="31" borderId="98" xfId="0" applyFont="1" applyFill="1" applyBorder="1" applyAlignment="1">
      <alignment horizontal="center" vertical="center" wrapText="1"/>
    </xf>
    <xf numFmtId="0" fontId="30" fillId="31" borderId="99" xfId="0" applyFont="1" applyFill="1" applyBorder="1" applyAlignment="1">
      <alignment horizontal="center" vertical="center" wrapText="1"/>
    </xf>
    <xf numFmtId="0" fontId="30" fillId="31" borderId="100" xfId="0" applyFont="1" applyFill="1" applyBorder="1" applyAlignment="1">
      <alignment horizontal="center" vertical="center" wrapText="1"/>
    </xf>
    <xf numFmtId="0" fontId="30" fillId="31" borderId="79" xfId="0" applyFont="1" applyFill="1" applyBorder="1" applyAlignment="1">
      <alignment horizontal="center" vertical="center" wrapText="1"/>
    </xf>
    <xf numFmtId="0" fontId="30" fillId="31" borderId="101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horizontal="center" vertical="center" wrapText="1"/>
    </xf>
    <xf numFmtId="0" fontId="30" fillId="31" borderId="17" xfId="0" applyFont="1" applyFill="1" applyBorder="1" applyAlignment="1">
      <alignment horizontal="center" vertical="center" wrapText="1"/>
    </xf>
    <xf numFmtId="0" fontId="30" fillId="31" borderId="102" xfId="0" applyFont="1" applyFill="1" applyBorder="1" applyAlignment="1">
      <alignment horizontal="center" vertical="center" wrapText="1"/>
    </xf>
    <xf numFmtId="0" fontId="30" fillId="31" borderId="16" xfId="0" applyFont="1" applyFill="1" applyBorder="1" applyAlignment="1">
      <alignment horizontal="center" vertical="center" wrapText="1"/>
    </xf>
    <xf numFmtId="0" fontId="19" fillId="32" borderId="103" xfId="0" applyFont="1" applyFill="1" applyBorder="1" applyAlignment="1">
      <alignment horizontal="center" vertical="center" wrapText="1"/>
    </xf>
    <xf numFmtId="0" fontId="19" fillId="32" borderId="104" xfId="0" applyFont="1" applyFill="1" applyBorder="1" applyAlignment="1">
      <alignment horizontal="center" vertical="center" wrapText="1"/>
    </xf>
    <xf numFmtId="0" fontId="19" fillId="32" borderId="105" xfId="0" applyFont="1" applyFill="1" applyBorder="1" applyAlignment="1">
      <alignment horizontal="center" vertical="center" wrapText="1"/>
    </xf>
    <xf numFmtId="0" fontId="19" fillId="32" borderId="106" xfId="0" applyFont="1" applyFill="1" applyBorder="1" applyAlignment="1">
      <alignment horizontal="center" vertical="center" wrapText="1"/>
    </xf>
    <xf numFmtId="0" fontId="19" fillId="32" borderId="107" xfId="0" applyFont="1" applyFill="1" applyBorder="1" applyAlignment="1">
      <alignment horizontal="center" vertical="center" wrapText="1"/>
    </xf>
    <xf numFmtId="0" fontId="19" fillId="32" borderId="108" xfId="0" applyFont="1" applyFill="1" applyBorder="1" applyAlignment="1">
      <alignment horizontal="center" vertical="center" wrapText="1"/>
    </xf>
    <xf numFmtId="0" fontId="29" fillId="0" borderId="109" xfId="0" applyFont="1" applyFill="1" applyBorder="1" applyAlignment="1">
      <alignment horizontal="center" vertical="center" wrapText="1"/>
    </xf>
    <xf numFmtId="0" fontId="29" fillId="0" borderId="110" xfId="0" applyFont="1" applyFill="1" applyBorder="1" applyAlignment="1">
      <alignment horizontal="center" vertical="center" wrapText="1"/>
    </xf>
    <xf numFmtId="0" fontId="30" fillId="31" borderId="111" xfId="0" applyFont="1" applyFill="1" applyBorder="1" applyAlignment="1">
      <alignment horizontal="center" vertical="center" wrapText="1"/>
    </xf>
    <xf numFmtId="0" fontId="19" fillId="32" borderId="112" xfId="0" applyFont="1" applyFill="1" applyBorder="1" applyAlignment="1">
      <alignment horizontal="center" vertical="center" wrapText="1"/>
    </xf>
    <xf numFmtId="0" fontId="30" fillId="31" borderId="8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>
      <alignment horizontal="center" vertical="center" wrapText="1"/>
    </xf>
    <xf numFmtId="0" fontId="19" fillId="32" borderId="12" xfId="0" applyFont="1" applyFill="1" applyBorder="1" applyAlignment="1">
      <alignment horizontal="center" vertical="center" wrapText="1"/>
    </xf>
    <xf numFmtId="0" fontId="19" fillId="32" borderId="37" xfId="0" applyFont="1" applyFill="1" applyBorder="1" applyAlignment="1">
      <alignment horizontal="center" vertical="center" wrapText="1"/>
    </xf>
    <xf numFmtId="0" fontId="19" fillId="32" borderId="39" xfId="0" applyFont="1" applyFill="1" applyBorder="1" applyAlignment="1">
      <alignment horizontal="center" vertical="center" wrapText="1"/>
    </xf>
    <xf numFmtId="0" fontId="19" fillId="32" borderId="50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/>
    </xf>
    <xf numFmtId="0" fontId="19" fillId="32" borderId="12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>
      <alignment horizontal="center" vertical="center" wrapText="1"/>
    </xf>
    <xf numFmtId="0" fontId="19" fillId="32" borderId="4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textRotation="90" wrapText="1"/>
    </xf>
    <xf numFmtId="0" fontId="29" fillId="0" borderId="113" xfId="0" applyFont="1" applyFill="1" applyBorder="1" applyAlignment="1">
      <alignment horizontal="center" vertical="center" wrapText="1"/>
    </xf>
    <xf numFmtId="0" fontId="29" fillId="0" borderId="114" xfId="0" applyFont="1" applyFill="1" applyBorder="1" applyAlignment="1">
      <alignment horizontal="center" vertical="center" wrapText="1"/>
    </xf>
    <xf numFmtId="0" fontId="26" fillId="0" borderId="114" xfId="0" applyFont="1" applyFill="1" applyBorder="1" applyAlignment="1">
      <alignment horizontal="center" vertical="center" wrapText="1"/>
    </xf>
    <xf numFmtId="0" fontId="29" fillId="0" borderId="115" xfId="0" applyFont="1" applyFill="1" applyBorder="1" applyAlignment="1">
      <alignment horizontal="center" vertical="center" wrapText="1"/>
    </xf>
    <xf numFmtId="0" fontId="29" fillId="0" borderId="103" xfId="0" applyFont="1" applyFill="1" applyBorder="1" applyAlignment="1">
      <alignment horizontal="center" vertical="center" wrapText="1"/>
    </xf>
    <xf numFmtId="0" fontId="31" fillId="0" borderId="103" xfId="0" applyFont="1" applyFill="1" applyBorder="1" applyAlignment="1">
      <alignment horizontal="center" vertical="center" wrapText="1"/>
    </xf>
    <xf numFmtId="0" fontId="29" fillId="0" borderId="116" xfId="0" applyFont="1" applyFill="1" applyBorder="1" applyAlignment="1">
      <alignment horizontal="center" vertical="center" wrapText="1"/>
    </xf>
    <xf numFmtId="0" fontId="29" fillId="0" borderId="104" xfId="0" applyFont="1" applyFill="1" applyBorder="1" applyAlignment="1">
      <alignment horizontal="center" vertical="center" wrapText="1"/>
    </xf>
    <xf numFmtId="0" fontId="26" fillId="0" borderId="104" xfId="0" applyFont="1" applyFill="1" applyBorder="1" applyAlignment="1">
      <alignment horizontal="center" vertical="center" wrapText="1"/>
    </xf>
    <xf numFmtId="0" fontId="29" fillId="0" borderId="117" xfId="0" applyFont="1" applyFill="1" applyBorder="1" applyAlignment="1">
      <alignment horizontal="center" vertical="center" wrapText="1"/>
    </xf>
    <xf numFmtId="0" fontId="29" fillId="0" borderId="118" xfId="0" applyFont="1" applyFill="1" applyBorder="1" applyAlignment="1">
      <alignment horizontal="center" vertical="center" wrapText="1"/>
    </xf>
    <xf numFmtId="0" fontId="29" fillId="0" borderId="106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center" vertical="center" wrapText="1"/>
    </xf>
    <xf numFmtId="0" fontId="26" fillId="0" borderId="52" xfId="0" applyFont="1" applyFill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9" fillId="0" borderId="119" xfId="0" applyFont="1" applyFill="1" applyBorder="1" applyAlignment="1">
      <alignment horizontal="center" vertical="center" wrapText="1"/>
    </xf>
    <xf numFmtId="0" fontId="29" fillId="0" borderId="120" xfId="0" applyFont="1" applyFill="1" applyBorder="1" applyAlignment="1">
      <alignment horizontal="center" vertical="center" wrapText="1"/>
    </xf>
    <xf numFmtId="0" fontId="31" fillId="0" borderId="120" xfId="0" applyFont="1" applyFill="1" applyBorder="1" applyAlignment="1">
      <alignment horizontal="center" vertical="center" wrapText="1"/>
    </xf>
    <xf numFmtId="0" fontId="26" fillId="0" borderId="106" xfId="0" applyFont="1" applyFill="1" applyBorder="1" applyAlignment="1">
      <alignment horizontal="center" vertical="center" wrapText="1"/>
    </xf>
    <xf numFmtId="0" fontId="31" fillId="0" borderId="104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6" fillId="0" borderId="82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71" xfId="0" applyFont="1" applyFill="1" applyBorder="1" applyAlignment="1">
      <alignment horizontal="center" vertical="center" wrapText="1"/>
    </xf>
    <xf numFmtId="0" fontId="26" fillId="0" borderId="83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0" xfId="0" applyFont="1" applyFill="1" applyBorder="1"/>
    <xf numFmtId="0" fontId="26" fillId="0" borderId="10" xfId="0" applyFont="1" applyFill="1" applyBorder="1" applyAlignment="1">
      <alignment horizontal="center" vertical="center"/>
    </xf>
    <xf numFmtId="0" fontId="26" fillId="0" borderId="41" xfId="0" applyFont="1" applyFill="1" applyBorder="1"/>
    <xf numFmtId="0" fontId="19" fillId="0" borderId="63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81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/>
    </xf>
    <xf numFmtId="0" fontId="26" fillId="0" borderId="46" xfId="0" applyFont="1" applyFill="1" applyBorder="1"/>
    <xf numFmtId="0" fontId="26" fillId="0" borderId="47" xfId="0" applyFont="1" applyFill="1" applyBorder="1"/>
    <xf numFmtId="0" fontId="26" fillId="0" borderId="38" xfId="0" applyFont="1" applyFill="1" applyBorder="1"/>
    <xf numFmtId="0" fontId="26" fillId="0" borderId="42" xfId="0" applyFont="1" applyFill="1" applyBorder="1"/>
    <xf numFmtId="0" fontId="27" fillId="0" borderId="12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 wrapText="1"/>
    </xf>
    <xf numFmtId="0" fontId="25" fillId="28" borderId="19" xfId="0" applyFont="1" applyFill="1" applyBorder="1" applyAlignment="1">
      <alignment horizontal="center" vertical="center" wrapText="1"/>
    </xf>
    <xf numFmtId="0" fontId="25" fillId="35" borderId="21" xfId="0" applyFont="1" applyFill="1" applyBorder="1" applyAlignment="1">
      <alignment horizontal="center" vertical="center" wrapText="1"/>
    </xf>
    <xf numFmtId="0" fontId="25" fillId="28" borderId="34" xfId="0" applyFont="1" applyFill="1" applyBorder="1" applyAlignment="1">
      <alignment horizontal="center" vertical="center" wrapText="1"/>
    </xf>
    <xf numFmtId="0" fontId="19" fillId="32" borderId="46" xfId="0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5" fillId="28" borderId="14" xfId="0" applyFont="1" applyFill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31" fillId="0" borderId="114" xfId="0" applyFont="1" applyFill="1" applyBorder="1" applyAlignment="1">
      <alignment horizontal="center" vertical="center" wrapText="1"/>
    </xf>
    <xf numFmtId="0" fontId="29" fillId="0" borderId="121" xfId="0" applyFont="1" applyFill="1" applyBorder="1" applyAlignment="1">
      <alignment horizontal="center" vertical="center" wrapText="1"/>
    </xf>
    <xf numFmtId="0" fontId="19" fillId="32" borderId="59" xfId="0" applyFont="1" applyFill="1" applyBorder="1" applyAlignment="1">
      <alignment horizontal="center" vertical="center" wrapText="1"/>
    </xf>
    <xf numFmtId="0" fontId="19" fillId="32" borderId="4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29" borderId="46" xfId="0" applyFont="1" applyFill="1" applyBorder="1" applyAlignment="1">
      <alignment horizontal="center" vertical="center" wrapText="1"/>
    </xf>
    <xf numFmtId="0" fontId="19" fillId="29" borderId="41" xfId="0" applyFont="1" applyFill="1" applyBorder="1" applyAlignment="1">
      <alignment horizontal="center" vertical="center" wrapText="1"/>
    </xf>
    <xf numFmtId="0" fontId="19" fillId="29" borderId="36" xfId="0" applyFont="1" applyFill="1" applyBorder="1" applyAlignment="1">
      <alignment horizontal="center" vertical="center" wrapText="1"/>
    </xf>
    <xf numFmtId="0" fontId="19" fillId="29" borderId="38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29" borderId="4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3" fillId="0" borderId="80" xfId="0" applyFont="1" applyBorder="1" applyAlignment="1">
      <alignment vertical="center" textRotation="90" wrapText="1"/>
    </xf>
    <xf numFmtId="0" fontId="19" fillId="29" borderId="43" xfId="0" applyFont="1" applyFill="1" applyBorder="1" applyAlignment="1">
      <alignment horizontal="center" vertical="center" wrapText="1"/>
    </xf>
    <xf numFmtId="0" fontId="19" fillId="30" borderId="43" xfId="0" applyFont="1" applyFill="1" applyBorder="1" applyAlignment="1">
      <alignment horizontal="center" vertical="center" wrapText="1"/>
    </xf>
    <xf numFmtId="0" fontId="19" fillId="29" borderId="42" xfId="0" applyFont="1" applyFill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8" fillId="27" borderId="30" xfId="0" applyFont="1" applyFill="1" applyBorder="1" applyAlignment="1">
      <alignment horizontal="center" vertical="center" wrapText="1"/>
    </xf>
    <xf numFmtId="0" fontId="18" fillId="27" borderId="35" xfId="0" applyFont="1" applyFill="1" applyBorder="1" applyAlignment="1">
      <alignment horizontal="center" vertical="center" wrapText="1"/>
    </xf>
    <xf numFmtId="0" fontId="18" fillId="27" borderId="34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32" borderId="125" xfId="0" applyFont="1" applyFill="1" applyBorder="1" applyAlignment="1">
      <alignment horizontal="center" vertical="center" wrapText="1"/>
    </xf>
    <xf numFmtId="0" fontId="19" fillId="32" borderId="126" xfId="0" applyFont="1" applyFill="1" applyBorder="1" applyAlignment="1">
      <alignment horizontal="center" vertical="center" wrapText="1"/>
    </xf>
    <xf numFmtId="0" fontId="19" fillId="32" borderId="107" xfId="0" applyFont="1" applyFill="1" applyBorder="1" applyAlignment="1">
      <alignment horizontal="center" vertical="center" wrapText="1"/>
    </xf>
    <xf numFmtId="0" fontId="19" fillId="29" borderId="57" xfId="0" applyFont="1" applyFill="1" applyBorder="1" applyAlignment="1">
      <alignment horizontal="center" vertical="center" wrapText="1"/>
    </xf>
    <xf numFmtId="0" fontId="19" fillId="29" borderId="62" xfId="0" applyFont="1" applyFill="1" applyBorder="1" applyAlignment="1">
      <alignment horizontal="center" vertical="center" wrapText="1"/>
    </xf>
    <xf numFmtId="0" fontId="19" fillId="29" borderId="56" xfId="0" applyFont="1" applyFill="1" applyBorder="1" applyAlignment="1">
      <alignment horizontal="center" vertical="center" wrapText="1"/>
    </xf>
    <xf numFmtId="0" fontId="25" fillId="28" borderId="30" xfId="0" applyFont="1" applyFill="1" applyBorder="1" applyAlignment="1">
      <alignment horizontal="center" vertical="center" wrapText="1"/>
    </xf>
    <xf numFmtId="0" fontId="25" fillId="28" borderId="35" xfId="0" applyFont="1" applyFill="1" applyBorder="1" applyAlignment="1">
      <alignment horizontal="center" vertical="center" wrapText="1"/>
    </xf>
    <xf numFmtId="0" fontId="25" fillId="28" borderId="34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8" fillId="27" borderId="80" xfId="0" applyFont="1" applyFill="1" applyBorder="1" applyAlignment="1">
      <alignment horizontal="center" vertical="center" wrapText="1"/>
    </xf>
    <xf numFmtId="0" fontId="18" fillId="27" borderId="0" xfId="0" applyFont="1" applyFill="1" applyBorder="1" applyAlignment="1">
      <alignment horizontal="center" vertical="center" wrapText="1"/>
    </xf>
    <xf numFmtId="0" fontId="18" fillId="27" borderId="15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8" fillId="27" borderId="25" xfId="0" applyFont="1" applyFill="1" applyBorder="1" applyAlignment="1">
      <alignment horizontal="center" vertical="center" wrapText="1"/>
    </xf>
    <xf numFmtId="0" fontId="18" fillId="27" borderId="29" xfId="0" applyFont="1" applyFill="1" applyBorder="1" applyAlignment="1">
      <alignment horizontal="center" vertical="center" wrapText="1"/>
    </xf>
    <xf numFmtId="0" fontId="18" fillId="27" borderId="14" xfId="0" applyFont="1" applyFill="1" applyBorder="1" applyAlignment="1">
      <alignment horizontal="center" vertical="center" wrapText="1"/>
    </xf>
    <xf numFmtId="0" fontId="19" fillId="32" borderId="91" xfId="0" applyFont="1" applyFill="1" applyBorder="1" applyAlignment="1">
      <alignment horizontal="center" vertical="center" wrapText="1"/>
    </xf>
    <xf numFmtId="0" fontId="19" fillId="32" borderId="90" xfId="0" applyFont="1" applyFill="1" applyBorder="1" applyAlignment="1">
      <alignment horizontal="center" vertical="center" wrapText="1"/>
    </xf>
    <xf numFmtId="0" fontId="19" fillId="32" borderId="92" xfId="0" applyFont="1" applyFill="1" applyBorder="1" applyAlignment="1">
      <alignment horizontal="center" vertical="center" wrapText="1"/>
    </xf>
    <xf numFmtId="0" fontId="19" fillId="32" borderId="122" xfId="0" applyFont="1" applyFill="1" applyBorder="1" applyAlignment="1">
      <alignment horizontal="center" vertical="center" wrapText="1"/>
    </xf>
    <xf numFmtId="0" fontId="19" fillId="32" borderId="123" xfId="0" applyFont="1" applyFill="1" applyBorder="1" applyAlignment="1">
      <alignment horizontal="center" vertical="center" wrapText="1"/>
    </xf>
    <xf numFmtId="0" fontId="19" fillId="32" borderId="12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9" fillId="0" borderId="77" xfId="0" applyFont="1" applyBorder="1" applyAlignment="1">
      <alignment horizontal="center" vertical="center" wrapText="1"/>
    </xf>
    <xf numFmtId="0" fontId="19" fillId="32" borderId="54" xfId="0" applyFont="1" applyFill="1" applyBorder="1" applyAlignment="1">
      <alignment horizontal="center" vertical="center" wrapText="1"/>
    </xf>
    <xf numFmtId="0" fontId="19" fillId="32" borderId="48" xfId="0" applyFont="1" applyFill="1" applyBorder="1" applyAlignment="1">
      <alignment horizontal="center" vertical="center" wrapText="1"/>
    </xf>
    <xf numFmtId="0" fontId="19" fillId="32" borderId="51" xfId="0" applyFont="1" applyFill="1" applyBorder="1" applyAlignment="1">
      <alignment horizontal="center" vertical="center" wrapText="1"/>
    </xf>
    <xf numFmtId="0" fontId="19" fillId="32" borderId="82" xfId="0" applyFont="1" applyFill="1" applyBorder="1" applyAlignment="1">
      <alignment horizontal="center" vertical="center" wrapText="1"/>
    </xf>
    <xf numFmtId="0" fontId="19" fillId="32" borderId="65" xfId="0" applyFont="1" applyFill="1" applyBorder="1" applyAlignment="1">
      <alignment horizontal="center" vertical="center" wrapText="1"/>
    </xf>
    <xf numFmtId="0" fontId="19" fillId="32" borderId="57" xfId="0" applyFont="1" applyFill="1" applyBorder="1" applyAlignment="1">
      <alignment horizontal="center" vertical="center" wrapText="1"/>
    </xf>
    <xf numFmtId="0" fontId="19" fillId="32" borderId="62" xfId="0" applyFont="1" applyFill="1" applyBorder="1" applyAlignment="1">
      <alignment horizontal="center" vertical="center" wrapText="1"/>
    </xf>
    <xf numFmtId="0" fontId="19" fillId="32" borderId="56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19" fillId="36" borderId="82" xfId="0" applyFont="1" applyFill="1" applyBorder="1" applyAlignment="1">
      <alignment horizontal="center" vertical="center" wrapText="1"/>
    </xf>
    <xf numFmtId="0" fontId="19" fillId="36" borderId="54" xfId="0" applyFont="1" applyFill="1" applyBorder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19" fillId="36" borderId="37" xfId="0" applyFont="1" applyFill="1" applyBorder="1" applyAlignment="1">
      <alignment horizontal="center" vertical="center" wrapText="1"/>
    </xf>
    <xf numFmtId="0" fontId="19" fillId="36" borderId="65" xfId="0" applyFont="1" applyFill="1" applyBorder="1" applyAlignment="1">
      <alignment horizontal="center" vertical="center" wrapText="1"/>
    </xf>
    <xf numFmtId="0" fontId="19" fillId="36" borderId="48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39" xfId="0" applyFont="1" applyFill="1" applyBorder="1" applyAlignment="1">
      <alignment horizontal="center" vertical="center" wrapText="1"/>
    </xf>
    <xf numFmtId="0" fontId="19" fillId="36" borderId="43" xfId="0" applyFont="1" applyFill="1" applyBorder="1" applyAlignment="1">
      <alignment horizontal="center" vertical="center" wrapText="1"/>
    </xf>
    <xf numFmtId="0" fontId="19" fillId="36" borderId="45" xfId="0" applyFont="1" applyFill="1" applyBorder="1" applyAlignment="1">
      <alignment horizontal="center" vertical="center" wrapText="1"/>
    </xf>
    <xf numFmtId="0" fontId="19" fillId="36" borderId="66" xfId="0" applyFont="1" applyFill="1" applyBorder="1" applyAlignment="1">
      <alignment horizontal="center" vertical="center" wrapText="1"/>
    </xf>
    <xf numFmtId="0" fontId="19" fillId="36" borderId="51" xfId="0" applyFont="1" applyFill="1" applyBorder="1" applyAlignment="1">
      <alignment horizontal="center" vertical="center" wrapText="1"/>
    </xf>
    <xf numFmtId="0" fontId="19" fillId="36" borderId="41" xfId="0" applyFont="1" applyFill="1" applyBorder="1" applyAlignment="1">
      <alignment horizontal="center" vertical="center" wrapText="1"/>
    </xf>
    <xf numFmtId="0" fontId="19" fillId="36" borderId="58" xfId="0" applyFont="1" applyFill="1" applyBorder="1" applyAlignment="1">
      <alignment horizontal="center" vertical="center" wrapText="1"/>
    </xf>
    <xf numFmtId="0" fontId="19" fillId="36" borderId="44" xfId="0" applyFont="1" applyFill="1" applyBorder="1" applyAlignment="1">
      <alignment horizontal="center" vertical="center" wrapText="1"/>
    </xf>
    <xf numFmtId="0" fontId="19" fillId="36" borderId="38" xfId="0" applyFont="1" applyFill="1" applyBorder="1" applyAlignment="1">
      <alignment horizontal="center" vertical="center" wrapText="1"/>
    </xf>
    <xf numFmtId="0" fontId="19" fillId="36" borderId="63" xfId="0" applyFont="1" applyFill="1" applyBorder="1" applyAlignment="1">
      <alignment horizontal="center" vertical="center" wrapText="1"/>
    </xf>
    <xf numFmtId="0" fontId="19" fillId="36" borderId="43" xfId="0" applyFont="1" applyFill="1" applyBorder="1" applyAlignment="1">
      <alignment horizontal="center" vertical="center" wrapText="1"/>
    </xf>
    <xf numFmtId="0" fontId="19" fillId="36" borderId="57" xfId="0" applyFont="1" applyFill="1" applyBorder="1" applyAlignment="1">
      <alignment horizontal="center" vertical="center" wrapText="1"/>
    </xf>
    <xf numFmtId="0" fontId="19" fillId="36" borderId="62" xfId="0" applyFont="1" applyFill="1" applyBorder="1" applyAlignment="1">
      <alignment horizontal="center" vertical="center" wrapText="1"/>
    </xf>
    <xf numFmtId="0" fontId="19" fillId="36" borderId="64" xfId="0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center" vertical="center" wrapText="1"/>
    </xf>
    <xf numFmtId="0" fontId="19" fillId="36" borderId="16" xfId="0" applyFont="1" applyFill="1" applyBorder="1" applyAlignment="1">
      <alignment horizontal="center" vertical="center" wrapText="1"/>
    </xf>
    <xf numFmtId="0" fontId="19" fillId="36" borderId="46" xfId="0" applyFont="1" applyFill="1" applyBorder="1" applyAlignment="1">
      <alignment horizontal="center" vertical="center" wrapText="1"/>
    </xf>
    <xf numFmtId="0" fontId="19" fillId="36" borderId="47" xfId="0" applyFont="1" applyFill="1" applyBorder="1" applyAlignment="1">
      <alignment horizontal="center" vertical="center" wrapText="1"/>
    </xf>
    <xf numFmtId="0" fontId="19" fillId="36" borderId="18" xfId="0" applyFont="1" applyFill="1" applyBorder="1" applyAlignment="1">
      <alignment horizontal="center" vertical="center" wrapText="1"/>
    </xf>
    <xf numFmtId="0" fontId="19" fillId="36" borderId="4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36" borderId="56" xfId="0" applyFont="1" applyFill="1" applyBorder="1" applyAlignment="1">
      <alignment horizontal="center" vertical="center" wrapText="1"/>
    </xf>
    <xf numFmtId="0" fontId="19" fillId="36" borderId="59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0"/>
  <sheetViews>
    <sheetView tabSelected="1" view="pageBreakPreview" zoomScale="60" zoomScaleNormal="60" zoomScalePageLayoutView="40" workbookViewId="0">
      <selection activeCell="J94" sqref="J94"/>
    </sheetView>
  </sheetViews>
  <sheetFormatPr defaultColWidth="9.109375" defaultRowHeight="13.2" x14ac:dyDescent="0.3"/>
  <cols>
    <col min="1" max="1" width="18" style="4" customWidth="1"/>
    <col min="2" max="2" width="35.44140625" style="3" customWidth="1"/>
    <col min="3" max="3" width="51" style="3" customWidth="1"/>
    <col min="4" max="4" width="17" style="3" bestFit="1" customWidth="1"/>
    <col min="5" max="5" width="17" style="272" customWidth="1"/>
    <col min="6" max="6" width="20.88671875" style="3" customWidth="1"/>
    <col min="7" max="7" width="6.88671875" style="3" customWidth="1"/>
    <col min="8" max="14" width="8.6640625" style="3" customWidth="1"/>
    <col min="15" max="16" width="10.5546875" style="3" customWidth="1"/>
    <col min="17" max="17" width="12.109375" style="3" customWidth="1"/>
    <col min="18" max="18" width="13.33203125" style="3" customWidth="1"/>
    <col min="19" max="27" width="8.6640625" style="3" customWidth="1"/>
    <col min="28" max="28" width="14.5546875" style="3" customWidth="1"/>
    <col min="29" max="29" width="13.44140625" style="3" customWidth="1"/>
    <col min="30" max="37" width="6.5546875" style="3" customWidth="1"/>
    <col min="38" max="16384" width="9.109375" style="3"/>
  </cols>
  <sheetData>
    <row r="1" spans="1:37" ht="28.5" customHeight="1" x14ac:dyDescent="0.3">
      <c r="A1" s="337" t="s">
        <v>249</v>
      </c>
      <c r="B1" s="337"/>
      <c r="C1" s="337"/>
      <c r="D1" s="337"/>
      <c r="E1" s="337"/>
      <c r="F1" s="337"/>
    </row>
    <row r="2" spans="1:37" ht="30.75" customHeight="1" thickBot="1" x14ac:dyDescent="0.35">
      <c r="A2" s="338" t="s">
        <v>9</v>
      </c>
      <c r="B2" s="338"/>
      <c r="C2" s="338"/>
    </row>
    <row r="3" spans="1:37" ht="30.75" customHeight="1" thickBot="1" x14ac:dyDescent="0.35">
      <c r="G3" s="5"/>
      <c r="H3" s="308" t="s">
        <v>12</v>
      </c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8" t="s">
        <v>13</v>
      </c>
      <c r="T3" s="309"/>
      <c r="U3" s="309"/>
      <c r="V3" s="309"/>
      <c r="W3" s="309"/>
      <c r="X3" s="309"/>
      <c r="Y3" s="309"/>
      <c r="Z3" s="309"/>
      <c r="AA3" s="309"/>
      <c r="AB3" s="309"/>
      <c r="AC3" s="310"/>
    </row>
    <row r="4" spans="1:37" ht="87" customHeight="1" thickBot="1" x14ac:dyDescent="0.35">
      <c r="A4" s="78" t="s">
        <v>0</v>
      </c>
      <c r="B4" s="6" t="s">
        <v>3</v>
      </c>
      <c r="C4" s="6" t="s">
        <v>1</v>
      </c>
      <c r="D4" s="7" t="s">
        <v>25</v>
      </c>
      <c r="E4" s="7" t="s">
        <v>246</v>
      </c>
      <c r="F4" s="7" t="s">
        <v>117</v>
      </c>
      <c r="G4" s="8"/>
      <c r="H4" s="30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118" t="s">
        <v>20</v>
      </c>
      <c r="O4" s="35" t="s">
        <v>21</v>
      </c>
      <c r="P4" s="36" t="s">
        <v>33</v>
      </c>
      <c r="Q4" s="20" t="s">
        <v>105</v>
      </c>
      <c r="R4" s="37" t="s">
        <v>106</v>
      </c>
      <c r="S4" s="38" t="s">
        <v>14</v>
      </c>
      <c r="T4" s="35" t="s">
        <v>15</v>
      </c>
      <c r="U4" s="35" t="s">
        <v>16</v>
      </c>
      <c r="V4" s="35" t="s">
        <v>17</v>
      </c>
      <c r="W4" s="35" t="s">
        <v>18</v>
      </c>
      <c r="X4" s="35" t="s">
        <v>19</v>
      </c>
      <c r="Y4" s="118" t="s">
        <v>20</v>
      </c>
      <c r="Z4" s="35" t="s">
        <v>21</v>
      </c>
      <c r="AA4" s="36" t="s">
        <v>33</v>
      </c>
      <c r="AB4" s="30" t="s">
        <v>105</v>
      </c>
      <c r="AC4" s="19" t="s">
        <v>106</v>
      </c>
      <c r="AD4" s="15"/>
      <c r="AE4" s="15"/>
      <c r="AF4" s="15"/>
      <c r="AG4" s="15"/>
      <c r="AH4" s="15"/>
      <c r="AI4" s="15"/>
      <c r="AJ4" s="15"/>
      <c r="AK4" s="15"/>
    </row>
    <row r="5" spans="1:37" ht="32.25" customHeight="1" thickBot="1" x14ac:dyDescent="0.35">
      <c r="A5" s="296" t="s">
        <v>4</v>
      </c>
      <c r="B5" s="297"/>
      <c r="C5" s="297"/>
      <c r="D5" s="297"/>
      <c r="E5" s="297"/>
      <c r="F5" s="298"/>
      <c r="G5" s="11"/>
      <c r="H5" s="20">
        <f>SUM(H6:H21)</f>
        <v>28</v>
      </c>
      <c r="I5" s="37">
        <f t="shared" ref="I5:R5" si="0">SUM(I6:I21)</f>
        <v>95</v>
      </c>
      <c r="J5" s="20">
        <f t="shared" si="0"/>
        <v>135</v>
      </c>
      <c r="K5" s="20">
        <f t="shared" si="0"/>
        <v>75</v>
      </c>
      <c r="L5" s="20">
        <f t="shared" si="0"/>
        <v>0</v>
      </c>
      <c r="M5" s="20">
        <f t="shared" si="0"/>
        <v>15</v>
      </c>
      <c r="N5" s="20">
        <f t="shared" si="0"/>
        <v>0</v>
      </c>
      <c r="O5" s="20">
        <f t="shared" si="0"/>
        <v>0</v>
      </c>
      <c r="P5" s="20">
        <f t="shared" si="0"/>
        <v>410</v>
      </c>
      <c r="Q5" s="20">
        <f>SUM(Q6:Q21)</f>
        <v>320</v>
      </c>
      <c r="R5" s="20">
        <f t="shared" si="0"/>
        <v>730</v>
      </c>
      <c r="S5" s="20">
        <f t="shared" ref="S5:Z5" si="1">SUM(S6:S21)</f>
        <v>28</v>
      </c>
      <c r="T5" s="37">
        <f t="shared" si="1"/>
        <v>75</v>
      </c>
      <c r="U5" s="20">
        <f t="shared" si="1"/>
        <v>50</v>
      </c>
      <c r="V5" s="20">
        <f t="shared" si="1"/>
        <v>55</v>
      </c>
      <c r="W5" s="20">
        <f t="shared" si="1"/>
        <v>0</v>
      </c>
      <c r="X5" s="20">
        <f t="shared" si="1"/>
        <v>10</v>
      </c>
      <c r="Y5" s="20">
        <f t="shared" si="1"/>
        <v>0</v>
      </c>
      <c r="Z5" s="20">
        <f t="shared" si="1"/>
        <v>0</v>
      </c>
      <c r="AA5" s="30">
        <f>SUM(AA6:AA21)</f>
        <v>510</v>
      </c>
      <c r="AB5" s="30">
        <f>SUM(AB6:AB21)</f>
        <v>190</v>
      </c>
      <c r="AC5" s="20">
        <f>SUM(AC6:AC21)</f>
        <v>700</v>
      </c>
    </row>
    <row r="6" spans="1:37" ht="35.25" customHeight="1" x14ac:dyDescent="0.3">
      <c r="A6" s="293" t="s">
        <v>2</v>
      </c>
      <c r="B6" s="299" t="s">
        <v>127</v>
      </c>
      <c r="C6" s="81" t="s">
        <v>177</v>
      </c>
      <c r="D6" s="72" t="s">
        <v>28</v>
      </c>
      <c r="E6" s="274" t="s">
        <v>247</v>
      </c>
      <c r="F6" s="82" t="s">
        <v>118</v>
      </c>
      <c r="G6" s="12"/>
      <c r="H6" s="34">
        <v>1</v>
      </c>
      <c r="I6" s="108">
        <v>5</v>
      </c>
      <c r="J6" s="39"/>
      <c r="K6" s="39"/>
      <c r="L6" s="39"/>
      <c r="M6" s="39"/>
      <c r="N6" s="39"/>
      <c r="O6" s="40"/>
      <c r="P6" s="41">
        <f t="shared" ref="P6:P12" si="2">H6*25-Q6</f>
        <v>20</v>
      </c>
      <c r="Q6" s="27">
        <f t="shared" ref="Q6:Q21" si="3">SUM(I6:O6)</f>
        <v>5</v>
      </c>
      <c r="R6" s="34">
        <f t="shared" ref="R6:R21" si="4">SUM(I6:P6)</f>
        <v>25</v>
      </c>
      <c r="S6" s="34">
        <f t="shared" ref="S6:S21" si="5">H6</f>
        <v>1</v>
      </c>
      <c r="T6" s="108">
        <v>5</v>
      </c>
      <c r="U6" s="39"/>
      <c r="V6" s="39"/>
      <c r="W6" s="39"/>
      <c r="X6" s="39"/>
      <c r="Y6" s="39"/>
      <c r="Z6" s="39"/>
      <c r="AA6" s="41">
        <f t="shared" ref="AA6:AA21" si="6">S6*25-AB6</f>
        <v>20</v>
      </c>
      <c r="AB6" s="34">
        <f t="shared" ref="AB6:AB21" si="7">SUM(T6:Z6)</f>
        <v>5</v>
      </c>
      <c r="AC6" s="34">
        <f t="shared" ref="AC6:AC21" si="8">SUM(T6:AA6)</f>
        <v>25</v>
      </c>
    </row>
    <row r="7" spans="1:37" ht="33" customHeight="1" x14ac:dyDescent="0.3">
      <c r="A7" s="294"/>
      <c r="B7" s="300"/>
      <c r="C7" s="1" t="s">
        <v>178</v>
      </c>
      <c r="D7" s="1" t="s">
        <v>26</v>
      </c>
      <c r="E7" s="275" t="s">
        <v>247</v>
      </c>
      <c r="F7" s="83" t="s">
        <v>118</v>
      </c>
      <c r="G7" s="12"/>
      <c r="H7" s="22">
        <v>1</v>
      </c>
      <c r="I7" s="109">
        <v>15</v>
      </c>
      <c r="J7" s="42"/>
      <c r="K7" s="42"/>
      <c r="L7" s="42"/>
      <c r="M7" s="42"/>
      <c r="N7" s="42"/>
      <c r="O7" s="43"/>
      <c r="P7" s="44">
        <f t="shared" si="2"/>
        <v>10</v>
      </c>
      <c r="Q7" s="45">
        <f t="shared" si="3"/>
        <v>15</v>
      </c>
      <c r="R7" s="22">
        <f t="shared" si="4"/>
        <v>25</v>
      </c>
      <c r="S7" s="22">
        <f t="shared" si="5"/>
        <v>1</v>
      </c>
      <c r="T7" s="109">
        <v>15</v>
      </c>
      <c r="U7" s="42"/>
      <c r="V7" s="42"/>
      <c r="W7" s="42"/>
      <c r="X7" s="42"/>
      <c r="Y7" s="42"/>
      <c r="Z7" s="42"/>
      <c r="AA7" s="44">
        <f t="shared" si="6"/>
        <v>10</v>
      </c>
      <c r="AB7" s="22">
        <f t="shared" si="7"/>
        <v>15</v>
      </c>
      <c r="AC7" s="22">
        <f t="shared" si="8"/>
        <v>25</v>
      </c>
    </row>
    <row r="8" spans="1:37" ht="42.75" customHeight="1" thickBot="1" x14ac:dyDescent="0.35">
      <c r="A8" s="295"/>
      <c r="B8" s="301"/>
      <c r="C8" s="74" t="s">
        <v>179</v>
      </c>
      <c r="D8" s="74" t="s">
        <v>26</v>
      </c>
      <c r="E8" s="276" t="s">
        <v>247</v>
      </c>
      <c r="F8" s="84" t="s">
        <v>118</v>
      </c>
      <c r="G8" s="12"/>
      <c r="H8" s="23">
        <v>1</v>
      </c>
      <c r="I8" s="110"/>
      <c r="J8" s="46"/>
      <c r="K8" s="46"/>
      <c r="L8" s="46"/>
      <c r="M8" s="46">
        <v>15</v>
      </c>
      <c r="N8" s="46"/>
      <c r="O8" s="47"/>
      <c r="P8" s="50">
        <f t="shared" si="2"/>
        <v>10</v>
      </c>
      <c r="Q8" s="28">
        <f t="shared" si="3"/>
        <v>15</v>
      </c>
      <c r="R8" s="23">
        <f t="shared" si="4"/>
        <v>25</v>
      </c>
      <c r="S8" s="31">
        <f t="shared" si="5"/>
        <v>1</v>
      </c>
      <c r="T8" s="110"/>
      <c r="U8" s="46"/>
      <c r="V8" s="46"/>
      <c r="W8" s="46"/>
      <c r="X8" s="46">
        <v>10</v>
      </c>
      <c r="Y8" s="46"/>
      <c r="Z8" s="46"/>
      <c r="AA8" s="50">
        <f t="shared" si="6"/>
        <v>15</v>
      </c>
      <c r="AB8" s="23">
        <f t="shared" si="7"/>
        <v>10</v>
      </c>
      <c r="AC8" s="23">
        <f t="shared" si="8"/>
        <v>25</v>
      </c>
    </row>
    <row r="9" spans="1:37" ht="25.2" customHeight="1" x14ac:dyDescent="0.3">
      <c r="A9" s="293" t="s">
        <v>34</v>
      </c>
      <c r="B9" s="299" t="s">
        <v>128</v>
      </c>
      <c r="C9" s="72" t="s">
        <v>180</v>
      </c>
      <c r="D9" s="72" t="s">
        <v>26</v>
      </c>
      <c r="E9" s="274" t="s">
        <v>247</v>
      </c>
      <c r="F9" s="82" t="s">
        <v>154</v>
      </c>
      <c r="G9" s="12"/>
      <c r="H9" s="34">
        <v>2</v>
      </c>
      <c r="I9" s="108"/>
      <c r="J9" s="39"/>
      <c r="K9" s="39">
        <v>30</v>
      </c>
      <c r="L9" s="39"/>
      <c r="M9" s="39"/>
      <c r="N9" s="39"/>
      <c r="O9" s="40"/>
      <c r="P9" s="41">
        <f t="shared" si="2"/>
        <v>20</v>
      </c>
      <c r="Q9" s="34">
        <f t="shared" si="3"/>
        <v>30</v>
      </c>
      <c r="R9" s="27">
        <f t="shared" si="4"/>
        <v>50</v>
      </c>
      <c r="S9" s="34">
        <f t="shared" si="5"/>
        <v>2</v>
      </c>
      <c r="T9" s="120"/>
      <c r="U9" s="39"/>
      <c r="V9" s="39">
        <v>30</v>
      </c>
      <c r="W9" s="39"/>
      <c r="X9" s="39"/>
      <c r="Y9" s="39"/>
      <c r="Z9" s="39"/>
      <c r="AA9" s="41">
        <f t="shared" si="6"/>
        <v>20</v>
      </c>
      <c r="AB9" s="34">
        <f t="shared" si="7"/>
        <v>30</v>
      </c>
      <c r="AC9" s="34">
        <f t="shared" si="8"/>
        <v>50</v>
      </c>
    </row>
    <row r="10" spans="1:37" ht="25.2" customHeight="1" x14ac:dyDescent="0.3">
      <c r="A10" s="294"/>
      <c r="B10" s="300"/>
      <c r="C10" s="1" t="s">
        <v>176</v>
      </c>
      <c r="D10" s="1" t="s">
        <v>26</v>
      </c>
      <c r="E10" s="275" t="s">
        <v>247</v>
      </c>
      <c r="F10" s="83" t="s">
        <v>118</v>
      </c>
      <c r="G10" s="12"/>
      <c r="H10" s="21">
        <v>1</v>
      </c>
      <c r="I10" s="111">
        <v>15</v>
      </c>
      <c r="J10" s="48"/>
      <c r="K10" s="48"/>
      <c r="L10" s="48"/>
      <c r="M10" s="48"/>
      <c r="N10" s="48"/>
      <c r="O10" s="49"/>
      <c r="P10" s="44">
        <f t="shared" si="2"/>
        <v>10</v>
      </c>
      <c r="Q10" s="22">
        <f t="shared" si="3"/>
        <v>15</v>
      </c>
      <c r="R10" s="45">
        <f t="shared" si="4"/>
        <v>25</v>
      </c>
      <c r="S10" s="22">
        <f t="shared" si="5"/>
        <v>1</v>
      </c>
      <c r="T10" s="121">
        <v>15</v>
      </c>
      <c r="U10" s="42"/>
      <c r="V10" s="42"/>
      <c r="W10" s="42"/>
      <c r="X10" s="42"/>
      <c r="Y10" s="42"/>
      <c r="Z10" s="42"/>
      <c r="AA10" s="44">
        <f t="shared" si="6"/>
        <v>10</v>
      </c>
      <c r="AB10" s="22">
        <f t="shared" si="7"/>
        <v>15</v>
      </c>
      <c r="AC10" s="22">
        <f t="shared" si="8"/>
        <v>25</v>
      </c>
    </row>
    <row r="11" spans="1:37" ht="25.2" customHeight="1" x14ac:dyDescent="0.3">
      <c r="A11" s="294"/>
      <c r="B11" s="300"/>
      <c r="C11" s="1" t="s">
        <v>40</v>
      </c>
      <c r="D11" s="1" t="s">
        <v>26</v>
      </c>
      <c r="E11" s="275" t="s">
        <v>247</v>
      </c>
      <c r="F11" s="83" t="s">
        <v>118</v>
      </c>
      <c r="G11" s="12"/>
      <c r="H11" s="21">
        <v>1</v>
      </c>
      <c r="I11" s="111"/>
      <c r="J11" s="48">
        <v>15</v>
      </c>
      <c r="K11" s="48"/>
      <c r="L11" s="48"/>
      <c r="M11" s="48"/>
      <c r="N11" s="48"/>
      <c r="O11" s="49"/>
      <c r="P11" s="44">
        <f t="shared" si="2"/>
        <v>10</v>
      </c>
      <c r="Q11" s="22">
        <f t="shared" si="3"/>
        <v>15</v>
      </c>
      <c r="R11" s="45">
        <f t="shared" si="4"/>
        <v>25</v>
      </c>
      <c r="S11" s="22">
        <f t="shared" si="5"/>
        <v>1</v>
      </c>
      <c r="T11" s="121"/>
      <c r="U11" s="42">
        <v>15</v>
      </c>
      <c r="V11" s="42"/>
      <c r="W11" s="42"/>
      <c r="X11" s="42"/>
      <c r="Y11" s="42"/>
      <c r="Z11" s="42"/>
      <c r="AA11" s="44">
        <f t="shared" si="6"/>
        <v>10</v>
      </c>
      <c r="AB11" s="22">
        <f t="shared" si="7"/>
        <v>15</v>
      </c>
      <c r="AC11" s="22">
        <f t="shared" si="8"/>
        <v>25</v>
      </c>
    </row>
    <row r="12" spans="1:37" ht="25.2" customHeight="1" x14ac:dyDescent="0.3">
      <c r="A12" s="294"/>
      <c r="B12" s="300"/>
      <c r="C12" s="1" t="s">
        <v>181</v>
      </c>
      <c r="D12" s="1" t="s">
        <v>26</v>
      </c>
      <c r="E12" s="275" t="s">
        <v>247</v>
      </c>
      <c r="F12" s="83" t="s">
        <v>118</v>
      </c>
      <c r="G12" s="12"/>
      <c r="H12" s="31">
        <v>1</v>
      </c>
      <c r="I12" s="112"/>
      <c r="J12" s="51"/>
      <c r="K12" s="51">
        <v>15</v>
      </c>
      <c r="L12" s="51"/>
      <c r="M12" s="51"/>
      <c r="N12" s="51"/>
      <c r="O12" s="52"/>
      <c r="P12" s="44">
        <f t="shared" si="2"/>
        <v>10</v>
      </c>
      <c r="Q12" s="22">
        <f t="shared" si="3"/>
        <v>15</v>
      </c>
      <c r="R12" s="45">
        <f t="shared" si="4"/>
        <v>25</v>
      </c>
      <c r="S12" s="22">
        <f t="shared" si="5"/>
        <v>1</v>
      </c>
      <c r="T12" s="121"/>
      <c r="U12" s="42"/>
      <c r="V12" s="42">
        <v>15</v>
      </c>
      <c r="W12" s="42"/>
      <c r="X12" s="42"/>
      <c r="Y12" s="42"/>
      <c r="Z12" s="42"/>
      <c r="AA12" s="44">
        <f t="shared" si="6"/>
        <v>10</v>
      </c>
      <c r="AB12" s="22">
        <f t="shared" si="7"/>
        <v>15</v>
      </c>
      <c r="AC12" s="22">
        <f t="shared" si="8"/>
        <v>25</v>
      </c>
    </row>
    <row r="13" spans="1:37" ht="25.2" customHeight="1" thickBot="1" x14ac:dyDescent="0.35">
      <c r="A13" s="312"/>
      <c r="B13" s="301"/>
      <c r="C13" s="75" t="s">
        <v>182</v>
      </c>
      <c r="D13" s="75" t="s">
        <v>28</v>
      </c>
      <c r="E13" s="277" t="s">
        <v>247</v>
      </c>
      <c r="F13" s="85" t="s">
        <v>118</v>
      </c>
      <c r="G13" s="12"/>
      <c r="H13" s="31">
        <v>0</v>
      </c>
      <c r="I13" s="112"/>
      <c r="J13" s="51">
        <v>30</v>
      </c>
      <c r="K13" s="51"/>
      <c r="L13" s="51"/>
      <c r="M13" s="51"/>
      <c r="N13" s="51"/>
      <c r="O13" s="52"/>
      <c r="P13" s="50"/>
      <c r="Q13" s="23">
        <f t="shared" si="3"/>
        <v>30</v>
      </c>
      <c r="R13" s="28">
        <f t="shared" si="4"/>
        <v>30</v>
      </c>
      <c r="S13" s="31">
        <f t="shared" si="5"/>
        <v>0</v>
      </c>
      <c r="T13" s="122"/>
      <c r="U13" s="46"/>
      <c r="V13" s="46"/>
      <c r="W13" s="46"/>
      <c r="X13" s="46"/>
      <c r="Y13" s="46"/>
      <c r="Z13" s="46"/>
      <c r="AA13" s="50">
        <f t="shared" si="6"/>
        <v>0</v>
      </c>
      <c r="AB13" s="23">
        <f t="shared" si="7"/>
        <v>0</v>
      </c>
      <c r="AC13" s="23">
        <f t="shared" si="8"/>
        <v>0</v>
      </c>
    </row>
    <row r="14" spans="1:37" ht="25.2" customHeight="1" x14ac:dyDescent="0.3">
      <c r="A14" s="293" t="s">
        <v>35</v>
      </c>
      <c r="B14" s="299" t="s">
        <v>129</v>
      </c>
      <c r="C14" s="72" t="s">
        <v>41</v>
      </c>
      <c r="D14" s="86" t="s">
        <v>27</v>
      </c>
      <c r="E14" s="81" t="s">
        <v>247</v>
      </c>
      <c r="F14" s="82" t="s">
        <v>122</v>
      </c>
      <c r="G14" s="76"/>
      <c r="H14" s="34">
        <v>2</v>
      </c>
      <c r="I14" s="108">
        <v>15</v>
      </c>
      <c r="J14" s="39"/>
      <c r="K14" s="39"/>
      <c r="L14" s="39"/>
      <c r="M14" s="39"/>
      <c r="N14" s="39"/>
      <c r="O14" s="40"/>
      <c r="P14" s="41">
        <f t="shared" ref="P14:P21" si="9">H14*25-Q14</f>
        <v>35</v>
      </c>
      <c r="Q14" s="34">
        <f t="shared" si="3"/>
        <v>15</v>
      </c>
      <c r="R14" s="27">
        <f t="shared" si="4"/>
        <v>50</v>
      </c>
      <c r="S14" s="34">
        <f t="shared" si="5"/>
        <v>2</v>
      </c>
      <c r="T14" s="120">
        <v>10</v>
      </c>
      <c r="U14" s="39"/>
      <c r="V14" s="39"/>
      <c r="W14" s="39"/>
      <c r="X14" s="39"/>
      <c r="Y14" s="39"/>
      <c r="Z14" s="39"/>
      <c r="AA14" s="41">
        <f t="shared" si="6"/>
        <v>40</v>
      </c>
      <c r="AB14" s="34">
        <f t="shared" si="7"/>
        <v>10</v>
      </c>
      <c r="AC14" s="34">
        <f t="shared" si="8"/>
        <v>50</v>
      </c>
    </row>
    <row r="15" spans="1:37" ht="25.2" customHeight="1" x14ac:dyDescent="0.3">
      <c r="A15" s="294"/>
      <c r="B15" s="300"/>
      <c r="C15" s="1" t="s">
        <v>67</v>
      </c>
      <c r="D15" s="1" t="s">
        <v>26</v>
      </c>
      <c r="E15" s="87" t="s">
        <v>247</v>
      </c>
      <c r="F15" s="83" t="s">
        <v>121</v>
      </c>
      <c r="G15" s="76"/>
      <c r="H15" s="21">
        <v>3</v>
      </c>
      <c r="I15" s="111"/>
      <c r="J15" s="48">
        <v>30</v>
      </c>
      <c r="K15" s="48"/>
      <c r="L15" s="48"/>
      <c r="M15" s="48"/>
      <c r="N15" s="48"/>
      <c r="O15" s="49"/>
      <c r="P15" s="44">
        <f t="shared" si="9"/>
        <v>45</v>
      </c>
      <c r="Q15" s="22">
        <f t="shared" si="3"/>
        <v>30</v>
      </c>
      <c r="R15" s="45">
        <f t="shared" si="4"/>
        <v>75</v>
      </c>
      <c r="S15" s="22">
        <f t="shared" si="5"/>
        <v>3</v>
      </c>
      <c r="T15" s="121"/>
      <c r="U15" s="42">
        <v>15</v>
      </c>
      <c r="V15" s="42"/>
      <c r="W15" s="42"/>
      <c r="X15" s="42"/>
      <c r="Y15" s="42"/>
      <c r="Z15" s="42"/>
      <c r="AA15" s="44">
        <f t="shared" si="6"/>
        <v>60</v>
      </c>
      <c r="AB15" s="22">
        <f t="shared" si="7"/>
        <v>15</v>
      </c>
      <c r="AC15" s="22">
        <f t="shared" si="8"/>
        <v>75</v>
      </c>
    </row>
    <row r="16" spans="1:37" ht="25.2" customHeight="1" x14ac:dyDescent="0.3">
      <c r="A16" s="294"/>
      <c r="B16" s="300"/>
      <c r="C16" s="1" t="s">
        <v>42</v>
      </c>
      <c r="D16" s="88" t="s">
        <v>27</v>
      </c>
      <c r="E16" s="87" t="s">
        <v>247</v>
      </c>
      <c r="F16" s="83" t="s">
        <v>123</v>
      </c>
      <c r="G16" s="76"/>
      <c r="H16" s="104">
        <v>2</v>
      </c>
      <c r="I16" s="113">
        <v>15</v>
      </c>
      <c r="J16" s="53"/>
      <c r="K16" s="53"/>
      <c r="L16" s="53"/>
      <c r="M16" s="53"/>
      <c r="N16" s="53"/>
      <c r="O16" s="54"/>
      <c r="P16" s="44">
        <f t="shared" si="9"/>
        <v>35</v>
      </c>
      <c r="Q16" s="22">
        <f t="shared" si="3"/>
        <v>15</v>
      </c>
      <c r="R16" s="45">
        <f t="shared" si="4"/>
        <v>50</v>
      </c>
      <c r="S16" s="22">
        <f t="shared" si="5"/>
        <v>2</v>
      </c>
      <c r="T16" s="121">
        <v>10</v>
      </c>
      <c r="U16" s="42"/>
      <c r="V16" s="42"/>
      <c r="W16" s="42"/>
      <c r="X16" s="42"/>
      <c r="Y16" s="42"/>
      <c r="Z16" s="42"/>
      <c r="AA16" s="44">
        <f t="shared" si="6"/>
        <v>40</v>
      </c>
      <c r="AB16" s="22">
        <f t="shared" si="7"/>
        <v>10</v>
      </c>
      <c r="AC16" s="22">
        <f t="shared" si="8"/>
        <v>50</v>
      </c>
    </row>
    <row r="17" spans="1:29" ht="25.2" customHeight="1" thickBot="1" x14ac:dyDescent="0.35">
      <c r="A17" s="312"/>
      <c r="B17" s="301"/>
      <c r="C17" s="75" t="s">
        <v>68</v>
      </c>
      <c r="D17" s="75" t="s">
        <v>26</v>
      </c>
      <c r="E17" s="281" t="s">
        <v>247</v>
      </c>
      <c r="F17" s="85" t="s">
        <v>120</v>
      </c>
      <c r="G17" s="76"/>
      <c r="H17" s="23">
        <v>3</v>
      </c>
      <c r="I17" s="110"/>
      <c r="J17" s="46"/>
      <c r="K17" s="46">
        <v>30</v>
      </c>
      <c r="L17" s="46"/>
      <c r="M17" s="46"/>
      <c r="N17" s="46"/>
      <c r="O17" s="47"/>
      <c r="P17" s="50">
        <f t="shared" si="9"/>
        <v>45</v>
      </c>
      <c r="Q17" s="23">
        <f t="shared" si="3"/>
        <v>30</v>
      </c>
      <c r="R17" s="28">
        <f t="shared" si="4"/>
        <v>75</v>
      </c>
      <c r="S17" s="31">
        <f t="shared" si="5"/>
        <v>3</v>
      </c>
      <c r="T17" s="122"/>
      <c r="U17" s="46"/>
      <c r="V17" s="46">
        <v>10</v>
      </c>
      <c r="W17" s="46"/>
      <c r="X17" s="46"/>
      <c r="Y17" s="46"/>
      <c r="Z17" s="46"/>
      <c r="AA17" s="50">
        <f t="shared" si="6"/>
        <v>65</v>
      </c>
      <c r="AB17" s="23">
        <f t="shared" si="7"/>
        <v>10</v>
      </c>
      <c r="AC17" s="23">
        <f t="shared" si="8"/>
        <v>75</v>
      </c>
    </row>
    <row r="18" spans="1:29" ht="25.2" customHeight="1" x14ac:dyDescent="0.3">
      <c r="A18" s="293" t="s">
        <v>139</v>
      </c>
      <c r="B18" s="299" t="s">
        <v>130</v>
      </c>
      <c r="C18" s="89" t="s">
        <v>44</v>
      </c>
      <c r="D18" s="86" t="s">
        <v>27</v>
      </c>
      <c r="E18" s="81" t="s">
        <v>247</v>
      </c>
      <c r="F18" s="82" t="s">
        <v>123</v>
      </c>
      <c r="G18" s="76"/>
      <c r="H18" s="31">
        <v>2</v>
      </c>
      <c r="I18" s="71">
        <v>15</v>
      </c>
      <c r="J18" s="56"/>
      <c r="K18" s="51"/>
      <c r="L18" s="51"/>
      <c r="M18" s="51"/>
      <c r="N18" s="51"/>
      <c r="O18" s="52"/>
      <c r="P18" s="41">
        <f t="shared" si="9"/>
        <v>35</v>
      </c>
      <c r="Q18" s="34">
        <f t="shared" si="3"/>
        <v>15</v>
      </c>
      <c r="R18" s="27">
        <f t="shared" si="4"/>
        <v>50</v>
      </c>
      <c r="S18" s="34">
        <f t="shared" si="5"/>
        <v>2</v>
      </c>
      <c r="T18" s="120">
        <v>10</v>
      </c>
      <c r="U18" s="39"/>
      <c r="V18" s="39"/>
      <c r="W18" s="39"/>
      <c r="X18" s="39"/>
      <c r="Y18" s="39"/>
      <c r="Z18" s="39"/>
      <c r="AA18" s="41">
        <f t="shared" si="6"/>
        <v>40</v>
      </c>
      <c r="AB18" s="34">
        <f t="shared" si="7"/>
        <v>10</v>
      </c>
      <c r="AC18" s="34">
        <f t="shared" si="8"/>
        <v>50</v>
      </c>
    </row>
    <row r="19" spans="1:29" ht="25.2" customHeight="1" x14ac:dyDescent="0.3">
      <c r="A19" s="294"/>
      <c r="B19" s="300"/>
      <c r="C19" s="90" t="s">
        <v>70</v>
      </c>
      <c r="D19" s="1" t="s">
        <v>26</v>
      </c>
      <c r="E19" s="87" t="s">
        <v>247</v>
      </c>
      <c r="F19" s="83" t="s">
        <v>120</v>
      </c>
      <c r="G19" s="76"/>
      <c r="H19" s="31">
        <v>3</v>
      </c>
      <c r="I19" s="71"/>
      <c r="J19" s="56">
        <v>30</v>
      </c>
      <c r="K19" s="51"/>
      <c r="L19" s="51"/>
      <c r="M19" s="51"/>
      <c r="N19" s="51"/>
      <c r="O19" s="52"/>
      <c r="P19" s="44">
        <f t="shared" si="9"/>
        <v>45</v>
      </c>
      <c r="Q19" s="22">
        <f t="shared" si="3"/>
        <v>30</v>
      </c>
      <c r="R19" s="45">
        <f t="shared" si="4"/>
        <v>75</v>
      </c>
      <c r="S19" s="22">
        <f t="shared" si="5"/>
        <v>3</v>
      </c>
      <c r="T19" s="121"/>
      <c r="U19" s="42">
        <v>10</v>
      </c>
      <c r="V19" s="42"/>
      <c r="W19" s="42"/>
      <c r="X19" s="42"/>
      <c r="Y19" s="42"/>
      <c r="Z19" s="42"/>
      <c r="AA19" s="44">
        <f t="shared" si="6"/>
        <v>65</v>
      </c>
      <c r="AB19" s="22">
        <f t="shared" si="7"/>
        <v>10</v>
      </c>
      <c r="AC19" s="22">
        <f t="shared" si="8"/>
        <v>75</v>
      </c>
    </row>
    <row r="20" spans="1:29" ht="25.2" customHeight="1" x14ac:dyDescent="0.3">
      <c r="A20" s="294"/>
      <c r="B20" s="300"/>
      <c r="C20" s="1" t="s">
        <v>43</v>
      </c>
      <c r="D20" s="88" t="s">
        <v>27</v>
      </c>
      <c r="E20" s="87" t="s">
        <v>247</v>
      </c>
      <c r="F20" s="83" t="s">
        <v>123</v>
      </c>
      <c r="G20" s="76"/>
      <c r="H20" s="22">
        <v>2</v>
      </c>
      <c r="I20" s="109">
        <v>15</v>
      </c>
      <c r="J20" s="42"/>
      <c r="K20" s="42"/>
      <c r="L20" s="42"/>
      <c r="M20" s="42"/>
      <c r="N20" s="42"/>
      <c r="O20" s="43"/>
      <c r="P20" s="44">
        <f t="shared" si="9"/>
        <v>35</v>
      </c>
      <c r="Q20" s="22">
        <f t="shared" si="3"/>
        <v>15</v>
      </c>
      <c r="R20" s="45">
        <f t="shared" si="4"/>
        <v>50</v>
      </c>
      <c r="S20" s="22">
        <f t="shared" si="5"/>
        <v>2</v>
      </c>
      <c r="T20" s="121">
        <v>10</v>
      </c>
      <c r="U20" s="42"/>
      <c r="V20" s="42"/>
      <c r="W20" s="42"/>
      <c r="X20" s="42"/>
      <c r="Y20" s="42"/>
      <c r="Z20" s="42"/>
      <c r="AA20" s="44">
        <f t="shared" si="6"/>
        <v>40</v>
      </c>
      <c r="AB20" s="22">
        <f t="shared" si="7"/>
        <v>10</v>
      </c>
      <c r="AC20" s="22">
        <f t="shared" si="8"/>
        <v>50</v>
      </c>
    </row>
    <row r="21" spans="1:29" ht="25.2" customHeight="1" thickBot="1" x14ac:dyDescent="0.35">
      <c r="A21" s="295"/>
      <c r="B21" s="301"/>
      <c r="C21" s="74" t="s">
        <v>69</v>
      </c>
      <c r="D21" s="74" t="s">
        <v>26</v>
      </c>
      <c r="E21" s="282" t="s">
        <v>247</v>
      </c>
      <c r="F21" s="84" t="s">
        <v>120</v>
      </c>
      <c r="G21" s="77"/>
      <c r="H21" s="24">
        <v>3</v>
      </c>
      <c r="I21" s="114"/>
      <c r="J21" s="57">
        <v>30</v>
      </c>
      <c r="K21" s="57"/>
      <c r="L21" s="57"/>
      <c r="M21" s="57"/>
      <c r="N21" s="57"/>
      <c r="O21" s="58"/>
      <c r="P21" s="50">
        <f t="shared" si="9"/>
        <v>45</v>
      </c>
      <c r="Q21" s="23">
        <f t="shared" si="3"/>
        <v>30</v>
      </c>
      <c r="R21" s="28">
        <f t="shared" si="4"/>
        <v>75</v>
      </c>
      <c r="S21" s="23">
        <f t="shared" si="5"/>
        <v>3</v>
      </c>
      <c r="T21" s="122"/>
      <c r="U21" s="46">
        <v>10</v>
      </c>
      <c r="V21" s="46"/>
      <c r="W21" s="46"/>
      <c r="X21" s="46"/>
      <c r="Y21" s="46"/>
      <c r="Z21" s="46"/>
      <c r="AA21" s="50">
        <f t="shared" si="6"/>
        <v>65</v>
      </c>
      <c r="AB21" s="23">
        <f t="shared" si="7"/>
        <v>10</v>
      </c>
      <c r="AC21" s="23">
        <f t="shared" si="8"/>
        <v>75</v>
      </c>
    </row>
    <row r="22" spans="1:29" ht="24" customHeight="1" thickBot="1" x14ac:dyDescent="0.35">
      <c r="A22" s="313" t="s">
        <v>5</v>
      </c>
      <c r="B22" s="314"/>
      <c r="C22" s="314"/>
      <c r="D22" s="314"/>
      <c r="E22" s="314"/>
      <c r="F22" s="315"/>
      <c r="G22" s="11"/>
      <c r="H22" s="288">
        <f t="shared" ref="H22:AC22" si="10">SUM(H23:H37)</f>
        <v>32</v>
      </c>
      <c r="I22" s="288">
        <f t="shared" si="10"/>
        <v>129</v>
      </c>
      <c r="J22" s="288">
        <f t="shared" si="10"/>
        <v>105</v>
      </c>
      <c r="K22" s="288">
        <f t="shared" si="10"/>
        <v>105</v>
      </c>
      <c r="L22" s="288">
        <f t="shared" si="10"/>
        <v>0</v>
      </c>
      <c r="M22" s="288">
        <f t="shared" si="10"/>
        <v>15</v>
      </c>
      <c r="N22" s="288">
        <f t="shared" si="10"/>
        <v>0</v>
      </c>
      <c r="O22" s="288">
        <f t="shared" si="10"/>
        <v>0</v>
      </c>
      <c r="P22" s="288">
        <f t="shared" si="10"/>
        <v>476</v>
      </c>
      <c r="Q22" s="288">
        <f t="shared" si="10"/>
        <v>354</v>
      </c>
      <c r="R22" s="288">
        <f t="shared" si="10"/>
        <v>830</v>
      </c>
      <c r="S22" s="288">
        <f t="shared" si="10"/>
        <v>32</v>
      </c>
      <c r="T22" s="288">
        <f t="shared" si="10"/>
        <v>64</v>
      </c>
      <c r="U22" s="288">
        <f t="shared" si="10"/>
        <v>30</v>
      </c>
      <c r="V22" s="288">
        <f t="shared" si="10"/>
        <v>75</v>
      </c>
      <c r="W22" s="288">
        <f t="shared" si="10"/>
        <v>0</v>
      </c>
      <c r="X22" s="288">
        <f t="shared" si="10"/>
        <v>10</v>
      </c>
      <c r="Y22" s="288">
        <f t="shared" si="10"/>
        <v>0</v>
      </c>
      <c r="Z22" s="288">
        <f t="shared" si="10"/>
        <v>0</v>
      </c>
      <c r="AA22" s="288">
        <f t="shared" si="10"/>
        <v>621</v>
      </c>
      <c r="AB22" s="288">
        <f t="shared" si="10"/>
        <v>179</v>
      </c>
      <c r="AC22" s="288">
        <f t="shared" si="10"/>
        <v>800</v>
      </c>
    </row>
    <row r="23" spans="1:29" s="287" customFormat="1" ht="24" customHeight="1" x14ac:dyDescent="0.3">
      <c r="A23" s="319" t="s">
        <v>36</v>
      </c>
      <c r="B23" s="316" t="s">
        <v>253</v>
      </c>
      <c r="C23" s="72" t="s">
        <v>183</v>
      </c>
      <c r="D23" s="72" t="s">
        <v>26</v>
      </c>
      <c r="E23" s="283" t="s">
        <v>247</v>
      </c>
      <c r="F23" s="82" t="s">
        <v>154</v>
      </c>
      <c r="G23" s="289"/>
      <c r="H23" s="34">
        <v>2</v>
      </c>
      <c r="I23" s="120"/>
      <c r="J23" s="39"/>
      <c r="K23" s="39">
        <v>30</v>
      </c>
      <c r="L23" s="39"/>
      <c r="M23" s="39"/>
      <c r="N23" s="39"/>
      <c r="O23" s="39"/>
      <c r="P23" s="40">
        <f>H23*25-Q23</f>
        <v>20</v>
      </c>
      <c r="Q23" s="27">
        <f>SUM(I23:O23)</f>
        <v>30</v>
      </c>
      <c r="R23" s="34">
        <f>SUM(I23:P23)</f>
        <v>50</v>
      </c>
      <c r="S23" s="129">
        <f>H23</f>
        <v>2</v>
      </c>
      <c r="T23" s="120"/>
      <c r="U23" s="39"/>
      <c r="V23" s="39">
        <v>30</v>
      </c>
      <c r="W23" s="39"/>
      <c r="X23" s="39"/>
      <c r="Y23" s="39"/>
      <c r="Z23" s="39"/>
      <c r="AA23" s="40">
        <f>S23*25-AB23</f>
        <v>20</v>
      </c>
      <c r="AB23" s="34">
        <f>SUM(T23:Z23)</f>
        <v>30</v>
      </c>
      <c r="AC23" s="129">
        <f>SUM(T23:AA23)</f>
        <v>50</v>
      </c>
    </row>
    <row r="24" spans="1:29" ht="34.200000000000003" customHeight="1" x14ac:dyDescent="0.3">
      <c r="A24" s="320"/>
      <c r="B24" s="317"/>
      <c r="C24" s="90" t="s">
        <v>252</v>
      </c>
      <c r="D24" s="1" t="s">
        <v>26</v>
      </c>
      <c r="E24" s="284" t="s">
        <v>247</v>
      </c>
      <c r="F24" s="83" t="s">
        <v>118</v>
      </c>
      <c r="G24" s="289"/>
      <c r="H24" s="22">
        <v>1</v>
      </c>
      <c r="I24" s="121"/>
      <c r="J24" s="42"/>
      <c r="K24" s="42"/>
      <c r="L24" s="42"/>
      <c r="M24" s="42">
        <v>15</v>
      </c>
      <c r="N24" s="42"/>
      <c r="O24" s="42"/>
      <c r="P24" s="43">
        <f>H24*25-Q24</f>
        <v>10</v>
      </c>
      <c r="Q24" s="45">
        <f>SUM(I24:O24)</f>
        <v>15</v>
      </c>
      <c r="R24" s="22">
        <f>SUM(I24:P24)</f>
        <v>25</v>
      </c>
      <c r="S24" s="130">
        <f>H24</f>
        <v>1</v>
      </c>
      <c r="T24" s="121"/>
      <c r="U24" s="42"/>
      <c r="V24" s="42"/>
      <c r="W24" s="42"/>
      <c r="X24" s="42">
        <v>10</v>
      </c>
      <c r="Y24" s="42"/>
      <c r="Z24" s="42"/>
      <c r="AA24" s="43">
        <f>S24*25-AB24</f>
        <v>15</v>
      </c>
      <c r="AB24" s="22">
        <f>SUM(T24:Z24)</f>
        <v>10</v>
      </c>
      <c r="AC24" s="130">
        <f>SUM(T24:AA24)</f>
        <v>25</v>
      </c>
    </row>
    <row r="25" spans="1:29" s="287" customFormat="1" ht="31.2" customHeight="1" x14ac:dyDescent="0.3">
      <c r="A25" s="320"/>
      <c r="B25" s="317"/>
      <c r="C25" s="90" t="s">
        <v>222</v>
      </c>
      <c r="D25" s="1" t="s">
        <v>26</v>
      </c>
      <c r="E25" s="284" t="s">
        <v>247</v>
      </c>
      <c r="F25" s="83" t="s">
        <v>118</v>
      </c>
      <c r="G25" s="289"/>
      <c r="H25" s="22">
        <v>1</v>
      </c>
      <c r="I25" s="121">
        <v>9</v>
      </c>
      <c r="J25" s="42"/>
      <c r="K25" s="42"/>
      <c r="L25" s="42"/>
      <c r="M25" s="42"/>
      <c r="N25" s="42"/>
      <c r="O25" s="42"/>
      <c r="P25" s="43">
        <f>H25*25-Q25</f>
        <v>16</v>
      </c>
      <c r="Q25" s="45">
        <f>SUM(I25:O25)</f>
        <v>9</v>
      </c>
      <c r="R25" s="22">
        <f>SUM(I25:P25)</f>
        <v>25</v>
      </c>
      <c r="S25" s="130">
        <f>H25</f>
        <v>1</v>
      </c>
      <c r="T25" s="121">
        <v>9</v>
      </c>
      <c r="U25" s="42"/>
      <c r="V25" s="42"/>
      <c r="W25" s="42"/>
      <c r="X25" s="42"/>
      <c r="Y25" s="42"/>
      <c r="Z25" s="42"/>
      <c r="AA25" s="43">
        <f>S25*25-AB25</f>
        <v>16</v>
      </c>
      <c r="AB25" s="22">
        <f>SUM(T25:Z25)</f>
        <v>9</v>
      </c>
      <c r="AC25" s="130">
        <f>SUM(T25:AA25)</f>
        <v>25</v>
      </c>
    </row>
    <row r="26" spans="1:29" s="273" customFormat="1" ht="34.200000000000003" customHeight="1" x14ac:dyDescent="0.3">
      <c r="A26" s="320"/>
      <c r="B26" s="317"/>
      <c r="C26" s="90" t="s">
        <v>250</v>
      </c>
      <c r="D26" s="1" t="s">
        <v>26</v>
      </c>
      <c r="E26" s="284" t="s">
        <v>247</v>
      </c>
      <c r="F26" s="83" t="s">
        <v>118</v>
      </c>
      <c r="G26" s="289"/>
      <c r="H26" s="22">
        <v>1</v>
      </c>
      <c r="I26" s="121"/>
      <c r="J26" s="42"/>
      <c r="K26" s="42">
        <v>15</v>
      </c>
      <c r="L26" s="42"/>
      <c r="M26" s="42"/>
      <c r="N26" s="42"/>
      <c r="O26" s="42"/>
      <c r="P26" s="43">
        <f>H26*25-Q26</f>
        <v>10</v>
      </c>
      <c r="Q26" s="45">
        <f t="shared" ref="Q26" si="11">SUM(I26:O26)</f>
        <v>15</v>
      </c>
      <c r="R26" s="22">
        <f t="shared" ref="R26" si="12">SUM(I26:P26)</f>
        <v>25</v>
      </c>
      <c r="S26" s="130">
        <f t="shared" ref="S26:S37" si="13">H26</f>
        <v>1</v>
      </c>
      <c r="T26" s="121"/>
      <c r="U26" s="42"/>
      <c r="V26" s="42">
        <v>15</v>
      </c>
      <c r="W26" s="42"/>
      <c r="X26" s="42"/>
      <c r="Y26" s="42"/>
      <c r="Z26" s="42"/>
      <c r="AA26" s="43">
        <f t="shared" ref="AA26" si="14">S26*25-AB26</f>
        <v>10</v>
      </c>
      <c r="AB26" s="22">
        <f t="shared" ref="AB26" si="15">SUM(T26:Z26)</f>
        <v>15</v>
      </c>
      <c r="AC26" s="130">
        <f t="shared" ref="AC26" si="16">SUM(T26:AA26)</f>
        <v>25</v>
      </c>
    </row>
    <row r="27" spans="1:29" ht="33" customHeight="1" thickBot="1" x14ac:dyDescent="0.35">
      <c r="A27" s="321"/>
      <c r="B27" s="318"/>
      <c r="C27" s="74" t="s">
        <v>182</v>
      </c>
      <c r="D27" s="74" t="s">
        <v>28</v>
      </c>
      <c r="E27" s="292" t="s">
        <v>247</v>
      </c>
      <c r="F27" s="84" t="s">
        <v>118</v>
      </c>
      <c r="G27" s="289"/>
      <c r="H27" s="23">
        <v>0</v>
      </c>
      <c r="I27" s="122"/>
      <c r="J27" s="46">
        <v>30</v>
      </c>
      <c r="K27" s="46"/>
      <c r="L27" s="46"/>
      <c r="M27" s="46"/>
      <c r="N27" s="46"/>
      <c r="O27" s="46"/>
      <c r="P27" s="47"/>
      <c r="Q27" s="28">
        <f t="shared" ref="Q27:Q37" si="17">SUM(I27:O27)</f>
        <v>30</v>
      </c>
      <c r="R27" s="23">
        <f t="shared" ref="R27:R37" si="18">SUM(I27:P27)</f>
        <v>30</v>
      </c>
      <c r="S27" s="132">
        <f t="shared" si="13"/>
        <v>0</v>
      </c>
      <c r="T27" s="122"/>
      <c r="U27" s="46"/>
      <c r="V27" s="46"/>
      <c r="W27" s="46"/>
      <c r="X27" s="46"/>
      <c r="Y27" s="46"/>
      <c r="Z27" s="46"/>
      <c r="AA27" s="47">
        <f t="shared" ref="AA27:AA37" si="19">S27*25-AB27</f>
        <v>0</v>
      </c>
      <c r="AB27" s="23">
        <f t="shared" ref="AB27:AB37" si="20">SUM(T27:Z27)</f>
        <v>0</v>
      </c>
      <c r="AC27" s="132">
        <f t="shared" ref="AC27:AC37" si="21">SUM(T27:AA27)</f>
        <v>0</v>
      </c>
    </row>
    <row r="28" spans="1:29" ht="25.2" customHeight="1" x14ac:dyDescent="0.3">
      <c r="A28" s="325" t="s">
        <v>114</v>
      </c>
      <c r="B28" s="300" t="s">
        <v>131</v>
      </c>
      <c r="C28" s="290" t="s">
        <v>112</v>
      </c>
      <c r="D28" s="291" t="s">
        <v>27</v>
      </c>
      <c r="E28" s="290" t="s">
        <v>247</v>
      </c>
      <c r="F28" s="92" t="s">
        <v>123</v>
      </c>
      <c r="G28" s="76"/>
      <c r="H28" s="21">
        <v>2</v>
      </c>
      <c r="I28" s="111">
        <v>15</v>
      </c>
      <c r="J28" s="48"/>
      <c r="K28" s="48"/>
      <c r="L28" s="48"/>
      <c r="M28" s="48"/>
      <c r="N28" s="48"/>
      <c r="O28" s="49"/>
      <c r="P28" s="50">
        <f t="shared" ref="P28:P37" si="22">H28*25-Q28</f>
        <v>35</v>
      </c>
      <c r="Q28" s="21">
        <f t="shared" si="17"/>
        <v>15</v>
      </c>
      <c r="R28" s="126">
        <f t="shared" si="18"/>
        <v>50</v>
      </c>
      <c r="S28" s="21">
        <f t="shared" si="13"/>
        <v>2</v>
      </c>
      <c r="T28" s="266">
        <v>10</v>
      </c>
      <c r="U28" s="48"/>
      <c r="V28" s="48"/>
      <c r="W28" s="48"/>
      <c r="X28" s="48"/>
      <c r="Y28" s="48"/>
      <c r="Z28" s="48"/>
      <c r="AA28" s="50">
        <f t="shared" si="19"/>
        <v>40</v>
      </c>
      <c r="AB28" s="21">
        <f t="shared" si="20"/>
        <v>10</v>
      </c>
      <c r="AC28" s="21">
        <f t="shared" si="21"/>
        <v>50</v>
      </c>
    </row>
    <row r="29" spans="1:29" ht="25.2" customHeight="1" x14ac:dyDescent="0.3">
      <c r="A29" s="294"/>
      <c r="B29" s="300"/>
      <c r="C29" s="87" t="s">
        <v>113</v>
      </c>
      <c r="D29" s="1" t="s">
        <v>26</v>
      </c>
      <c r="E29" s="87" t="s">
        <v>247</v>
      </c>
      <c r="F29" s="83" t="s">
        <v>120</v>
      </c>
      <c r="G29" s="76"/>
      <c r="H29" s="22">
        <v>3</v>
      </c>
      <c r="I29" s="109"/>
      <c r="J29" s="42">
        <v>30</v>
      </c>
      <c r="K29" s="42"/>
      <c r="L29" s="42"/>
      <c r="M29" s="42"/>
      <c r="N29" s="42"/>
      <c r="O29" s="43"/>
      <c r="P29" s="44">
        <f t="shared" si="22"/>
        <v>45</v>
      </c>
      <c r="Q29" s="22">
        <f t="shared" si="17"/>
        <v>30</v>
      </c>
      <c r="R29" s="45">
        <f t="shared" si="18"/>
        <v>75</v>
      </c>
      <c r="S29" s="22">
        <f t="shared" si="13"/>
        <v>3</v>
      </c>
      <c r="T29" s="121"/>
      <c r="U29" s="42">
        <v>10</v>
      </c>
      <c r="V29" s="42"/>
      <c r="W29" s="42"/>
      <c r="X29" s="42"/>
      <c r="Y29" s="42"/>
      <c r="Z29" s="42"/>
      <c r="AA29" s="44">
        <f t="shared" si="19"/>
        <v>65</v>
      </c>
      <c r="AB29" s="22">
        <f t="shared" si="20"/>
        <v>10</v>
      </c>
      <c r="AC29" s="22">
        <f t="shared" si="21"/>
        <v>75</v>
      </c>
    </row>
    <row r="30" spans="1:29" ht="25.2" customHeight="1" x14ac:dyDescent="0.3">
      <c r="A30" s="294"/>
      <c r="B30" s="300"/>
      <c r="C30" s="1" t="s">
        <v>101</v>
      </c>
      <c r="D30" s="1" t="s">
        <v>26</v>
      </c>
      <c r="E30" s="87" t="s">
        <v>247</v>
      </c>
      <c r="F30" s="83" t="s">
        <v>123</v>
      </c>
      <c r="G30" s="76"/>
      <c r="H30" s="31">
        <v>2</v>
      </c>
      <c r="I30" s="112">
        <v>15</v>
      </c>
      <c r="J30" s="51"/>
      <c r="K30" s="51"/>
      <c r="L30" s="51"/>
      <c r="M30" s="51"/>
      <c r="N30" s="51"/>
      <c r="O30" s="52"/>
      <c r="P30" s="44">
        <f t="shared" si="22"/>
        <v>35</v>
      </c>
      <c r="Q30" s="22">
        <f t="shared" si="17"/>
        <v>15</v>
      </c>
      <c r="R30" s="45">
        <f t="shared" si="18"/>
        <v>50</v>
      </c>
      <c r="S30" s="22">
        <f t="shared" si="13"/>
        <v>2</v>
      </c>
      <c r="T30" s="121">
        <v>10</v>
      </c>
      <c r="U30" s="42"/>
      <c r="V30" s="42"/>
      <c r="W30" s="42"/>
      <c r="X30" s="42"/>
      <c r="Y30" s="42"/>
      <c r="Z30" s="42"/>
      <c r="AA30" s="44">
        <f t="shared" si="19"/>
        <v>40</v>
      </c>
      <c r="AB30" s="22">
        <f t="shared" si="20"/>
        <v>10</v>
      </c>
      <c r="AC30" s="22">
        <f t="shared" si="21"/>
        <v>50</v>
      </c>
    </row>
    <row r="31" spans="1:29" ht="25.2" customHeight="1" x14ac:dyDescent="0.3">
      <c r="A31" s="294"/>
      <c r="B31" s="300"/>
      <c r="C31" s="1" t="s">
        <v>80</v>
      </c>
      <c r="D31" s="1" t="s">
        <v>26</v>
      </c>
      <c r="E31" s="87" t="s">
        <v>247</v>
      </c>
      <c r="F31" s="83" t="s">
        <v>120</v>
      </c>
      <c r="G31" s="76"/>
      <c r="H31" s="31">
        <v>2</v>
      </c>
      <c r="I31" s="112"/>
      <c r="J31" s="51">
        <v>15</v>
      </c>
      <c r="K31" s="51"/>
      <c r="L31" s="51"/>
      <c r="M31" s="51"/>
      <c r="N31" s="51"/>
      <c r="O31" s="52"/>
      <c r="P31" s="44">
        <f t="shared" si="22"/>
        <v>35</v>
      </c>
      <c r="Q31" s="22">
        <f t="shared" si="17"/>
        <v>15</v>
      </c>
      <c r="R31" s="45">
        <f t="shared" si="18"/>
        <v>50</v>
      </c>
      <c r="S31" s="22">
        <f t="shared" si="13"/>
        <v>2</v>
      </c>
      <c r="T31" s="121"/>
      <c r="U31" s="42">
        <v>10</v>
      </c>
      <c r="V31" s="42"/>
      <c r="W31" s="42"/>
      <c r="X31" s="42"/>
      <c r="Y31" s="42"/>
      <c r="Z31" s="42"/>
      <c r="AA31" s="44">
        <f t="shared" si="19"/>
        <v>40</v>
      </c>
      <c r="AB31" s="22">
        <f t="shared" si="20"/>
        <v>10</v>
      </c>
      <c r="AC31" s="22">
        <f t="shared" si="21"/>
        <v>50</v>
      </c>
    </row>
    <row r="32" spans="1:29" ht="25.2" customHeight="1" x14ac:dyDescent="0.3">
      <c r="A32" s="294"/>
      <c r="B32" s="300"/>
      <c r="C32" s="1" t="s">
        <v>108</v>
      </c>
      <c r="D32" s="88" t="s">
        <v>27</v>
      </c>
      <c r="E32" s="87" t="s">
        <v>247</v>
      </c>
      <c r="F32" s="83" t="s">
        <v>123</v>
      </c>
      <c r="G32" s="76"/>
      <c r="H32" s="31">
        <v>3</v>
      </c>
      <c r="I32" s="112">
        <v>30</v>
      </c>
      <c r="J32" s="51"/>
      <c r="K32" s="51"/>
      <c r="L32" s="51"/>
      <c r="M32" s="51"/>
      <c r="N32" s="51"/>
      <c r="O32" s="52"/>
      <c r="P32" s="44">
        <f t="shared" si="22"/>
        <v>45</v>
      </c>
      <c r="Q32" s="22">
        <f t="shared" si="17"/>
        <v>30</v>
      </c>
      <c r="R32" s="45">
        <f t="shared" si="18"/>
        <v>75</v>
      </c>
      <c r="S32" s="22">
        <f t="shared" si="13"/>
        <v>3</v>
      </c>
      <c r="T32" s="121">
        <v>10</v>
      </c>
      <c r="U32" s="42"/>
      <c r="V32" s="42"/>
      <c r="W32" s="42"/>
      <c r="X32" s="42"/>
      <c r="Y32" s="42"/>
      <c r="Z32" s="42"/>
      <c r="AA32" s="44">
        <f t="shared" si="19"/>
        <v>65</v>
      </c>
      <c r="AB32" s="22">
        <f t="shared" si="20"/>
        <v>10</v>
      </c>
      <c r="AC32" s="22">
        <f t="shared" si="21"/>
        <v>75</v>
      </c>
    </row>
    <row r="33" spans="1:29" ht="25.2" customHeight="1" thickBot="1" x14ac:dyDescent="0.35">
      <c r="A33" s="312"/>
      <c r="B33" s="301"/>
      <c r="C33" s="75" t="s">
        <v>71</v>
      </c>
      <c r="D33" s="75" t="s">
        <v>26</v>
      </c>
      <c r="E33" s="281" t="s">
        <v>247</v>
      </c>
      <c r="F33" s="85" t="s">
        <v>120</v>
      </c>
      <c r="G33" s="76"/>
      <c r="H33" s="23">
        <v>3</v>
      </c>
      <c r="I33" s="110"/>
      <c r="J33" s="46">
        <v>30</v>
      </c>
      <c r="K33" s="46"/>
      <c r="L33" s="46"/>
      <c r="M33" s="46"/>
      <c r="N33" s="46"/>
      <c r="O33" s="47"/>
      <c r="P33" s="50">
        <f t="shared" si="22"/>
        <v>45</v>
      </c>
      <c r="Q33" s="31">
        <f t="shared" si="17"/>
        <v>30</v>
      </c>
      <c r="R33" s="123">
        <f t="shared" si="18"/>
        <v>75</v>
      </c>
      <c r="S33" s="31">
        <f t="shared" si="13"/>
        <v>3</v>
      </c>
      <c r="T33" s="122"/>
      <c r="U33" s="46">
        <v>10</v>
      </c>
      <c r="V33" s="46"/>
      <c r="W33" s="46"/>
      <c r="X33" s="46"/>
      <c r="Y33" s="46"/>
      <c r="Z33" s="46"/>
      <c r="AA33" s="50">
        <f t="shared" si="19"/>
        <v>65</v>
      </c>
      <c r="AB33" s="23">
        <f t="shared" si="20"/>
        <v>10</v>
      </c>
      <c r="AC33" s="23">
        <f t="shared" si="21"/>
        <v>75</v>
      </c>
    </row>
    <row r="34" spans="1:29" ht="25.2" customHeight="1" x14ac:dyDescent="0.3">
      <c r="A34" s="293" t="s">
        <v>155</v>
      </c>
      <c r="B34" s="299" t="s">
        <v>132</v>
      </c>
      <c r="C34" s="72" t="s">
        <v>109</v>
      </c>
      <c r="D34" s="86" t="s">
        <v>27</v>
      </c>
      <c r="E34" s="81" t="s">
        <v>248</v>
      </c>
      <c r="F34" s="82" t="s">
        <v>122</v>
      </c>
      <c r="G34" s="76"/>
      <c r="H34" s="21">
        <v>3</v>
      </c>
      <c r="I34" s="111">
        <v>30</v>
      </c>
      <c r="J34" s="48"/>
      <c r="K34" s="48"/>
      <c r="L34" s="48"/>
      <c r="M34" s="48"/>
      <c r="N34" s="48"/>
      <c r="O34" s="49"/>
      <c r="P34" s="41">
        <f t="shared" si="22"/>
        <v>45</v>
      </c>
      <c r="Q34" s="34">
        <f t="shared" si="17"/>
        <v>30</v>
      </c>
      <c r="R34" s="27">
        <f t="shared" si="18"/>
        <v>75</v>
      </c>
      <c r="S34" s="34">
        <f t="shared" si="13"/>
        <v>3</v>
      </c>
      <c r="T34" s="120">
        <v>15</v>
      </c>
      <c r="U34" s="39"/>
      <c r="V34" s="39"/>
      <c r="W34" s="39"/>
      <c r="X34" s="39"/>
      <c r="Y34" s="39"/>
      <c r="Z34" s="39"/>
      <c r="AA34" s="41">
        <f t="shared" si="19"/>
        <v>60</v>
      </c>
      <c r="AB34" s="34">
        <f t="shared" si="20"/>
        <v>15</v>
      </c>
      <c r="AC34" s="34">
        <f t="shared" si="21"/>
        <v>75</v>
      </c>
    </row>
    <row r="35" spans="1:29" ht="25.2" customHeight="1" x14ac:dyDescent="0.3">
      <c r="A35" s="294"/>
      <c r="B35" s="300"/>
      <c r="C35" s="1" t="s">
        <v>110</v>
      </c>
      <c r="D35" s="1" t="s">
        <v>26</v>
      </c>
      <c r="E35" s="87" t="s">
        <v>248</v>
      </c>
      <c r="F35" s="83" t="s">
        <v>121</v>
      </c>
      <c r="G35" s="76"/>
      <c r="H35" s="21">
        <v>3</v>
      </c>
      <c r="I35" s="111"/>
      <c r="J35" s="48"/>
      <c r="K35" s="48">
        <v>30</v>
      </c>
      <c r="L35" s="48"/>
      <c r="M35" s="48"/>
      <c r="N35" s="48"/>
      <c r="O35" s="49"/>
      <c r="P35" s="44">
        <f t="shared" si="22"/>
        <v>45</v>
      </c>
      <c r="Q35" s="22">
        <f t="shared" si="17"/>
        <v>30</v>
      </c>
      <c r="R35" s="45">
        <f t="shared" si="18"/>
        <v>75</v>
      </c>
      <c r="S35" s="22">
        <f t="shared" si="13"/>
        <v>3</v>
      </c>
      <c r="T35" s="121"/>
      <c r="U35" s="42"/>
      <c r="V35" s="42">
        <v>15</v>
      </c>
      <c r="W35" s="42"/>
      <c r="X35" s="42"/>
      <c r="Y35" s="42"/>
      <c r="Z35" s="42"/>
      <c r="AA35" s="44">
        <f t="shared" si="19"/>
        <v>60</v>
      </c>
      <c r="AB35" s="22">
        <f t="shared" si="20"/>
        <v>15</v>
      </c>
      <c r="AC35" s="22">
        <f t="shared" si="21"/>
        <v>75</v>
      </c>
    </row>
    <row r="36" spans="1:29" ht="25.2" customHeight="1" x14ac:dyDescent="0.3">
      <c r="A36" s="294"/>
      <c r="B36" s="300"/>
      <c r="C36" s="1" t="s">
        <v>45</v>
      </c>
      <c r="D36" s="1" t="s">
        <v>26</v>
      </c>
      <c r="E36" s="87" t="s">
        <v>248</v>
      </c>
      <c r="F36" s="83" t="s">
        <v>123</v>
      </c>
      <c r="G36" s="76"/>
      <c r="H36" s="104">
        <v>3</v>
      </c>
      <c r="I36" s="113">
        <v>30</v>
      </c>
      <c r="J36" s="53"/>
      <c r="K36" s="53"/>
      <c r="L36" s="53"/>
      <c r="M36" s="53"/>
      <c r="N36" s="53"/>
      <c r="O36" s="54"/>
      <c r="P36" s="44">
        <f t="shared" si="22"/>
        <v>45</v>
      </c>
      <c r="Q36" s="22">
        <f t="shared" si="17"/>
        <v>30</v>
      </c>
      <c r="R36" s="45">
        <f t="shared" si="18"/>
        <v>75</v>
      </c>
      <c r="S36" s="22">
        <f t="shared" si="13"/>
        <v>3</v>
      </c>
      <c r="T36" s="121">
        <v>10</v>
      </c>
      <c r="U36" s="42"/>
      <c r="V36" s="42"/>
      <c r="W36" s="42"/>
      <c r="X36" s="42"/>
      <c r="Y36" s="42"/>
      <c r="Z36" s="42"/>
      <c r="AA36" s="44">
        <f t="shared" si="19"/>
        <v>65</v>
      </c>
      <c r="AB36" s="22">
        <f t="shared" si="20"/>
        <v>10</v>
      </c>
      <c r="AC36" s="22">
        <f t="shared" si="21"/>
        <v>75</v>
      </c>
    </row>
    <row r="37" spans="1:29" ht="25.2" customHeight="1" thickBot="1" x14ac:dyDescent="0.35">
      <c r="A37" s="295"/>
      <c r="B37" s="301"/>
      <c r="C37" s="74" t="s">
        <v>66</v>
      </c>
      <c r="D37" s="74" t="s">
        <v>26</v>
      </c>
      <c r="E37" s="282" t="s">
        <v>248</v>
      </c>
      <c r="F37" s="84" t="s">
        <v>120</v>
      </c>
      <c r="G37" s="77"/>
      <c r="H37" s="23">
        <v>3</v>
      </c>
      <c r="I37" s="110"/>
      <c r="J37" s="46"/>
      <c r="K37" s="46">
        <v>30</v>
      </c>
      <c r="L37" s="46"/>
      <c r="M37" s="46"/>
      <c r="N37" s="46"/>
      <c r="O37" s="47"/>
      <c r="P37" s="50">
        <f t="shared" si="22"/>
        <v>45</v>
      </c>
      <c r="Q37" s="23">
        <f t="shared" si="17"/>
        <v>30</v>
      </c>
      <c r="R37" s="28">
        <f t="shared" si="18"/>
        <v>75</v>
      </c>
      <c r="S37" s="23">
        <f t="shared" si="13"/>
        <v>3</v>
      </c>
      <c r="T37" s="122"/>
      <c r="U37" s="46"/>
      <c r="V37" s="46">
        <v>15</v>
      </c>
      <c r="W37" s="46"/>
      <c r="X37" s="46"/>
      <c r="Y37" s="46"/>
      <c r="Z37" s="46"/>
      <c r="AA37" s="50">
        <f t="shared" si="19"/>
        <v>60</v>
      </c>
      <c r="AB37" s="23">
        <f t="shared" si="20"/>
        <v>15</v>
      </c>
      <c r="AC37" s="23">
        <f t="shared" si="21"/>
        <v>75</v>
      </c>
    </row>
    <row r="38" spans="1:29" ht="20.399999999999999" customHeight="1" thickBot="1" x14ac:dyDescent="0.35">
      <c r="A38" s="313" t="s">
        <v>6</v>
      </c>
      <c r="B38" s="314"/>
      <c r="C38" s="314"/>
      <c r="D38" s="314"/>
      <c r="E38" s="314"/>
      <c r="F38" s="315"/>
      <c r="G38" s="11"/>
      <c r="H38" s="20">
        <f t="shared" ref="H38:AC38" si="23">SUM(H39:H56)</f>
        <v>29</v>
      </c>
      <c r="I38" s="20">
        <f t="shared" si="23"/>
        <v>200</v>
      </c>
      <c r="J38" s="20">
        <f t="shared" si="23"/>
        <v>140</v>
      </c>
      <c r="K38" s="20">
        <f t="shared" si="23"/>
        <v>110</v>
      </c>
      <c r="L38" s="20">
        <f t="shared" si="23"/>
        <v>0</v>
      </c>
      <c r="M38" s="20">
        <f t="shared" si="23"/>
        <v>30</v>
      </c>
      <c r="N38" s="20">
        <f t="shared" si="23"/>
        <v>0</v>
      </c>
      <c r="O38" s="20">
        <f t="shared" si="23"/>
        <v>0</v>
      </c>
      <c r="P38" s="20">
        <f t="shared" si="23"/>
        <v>245</v>
      </c>
      <c r="Q38" s="20">
        <f t="shared" si="23"/>
        <v>480</v>
      </c>
      <c r="R38" s="20">
        <f t="shared" si="23"/>
        <v>725</v>
      </c>
      <c r="S38" s="104">
        <f t="shared" si="23"/>
        <v>29</v>
      </c>
      <c r="T38" s="20">
        <f t="shared" si="23"/>
        <v>100</v>
      </c>
      <c r="U38" s="20">
        <f t="shared" si="23"/>
        <v>50</v>
      </c>
      <c r="V38" s="20">
        <f t="shared" si="23"/>
        <v>70</v>
      </c>
      <c r="W38" s="20">
        <f t="shared" si="23"/>
        <v>0</v>
      </c>
      <c r="X38" s="20">
        <f t="shared" si="23"/>
        <v>18</v>
      </c>
      <c r="Y38" s="20">
        <f t="shared" si="23"/>
        <v>0</v>
      </c>
      <c r="Z38" s="20">
        <f t="shared" si="23"/>
        <v>0</v>
      </c>
      <c r="AA38" s="20">
        <f t="shared" si="23"/>
        <v>487</v>
      </c>
      <c r="AB38" s="20">
        <f t="shared" si="23"/>
        <v>238</v>
      </c>
      <c r="AC38" s="20">
        <f t="shared" si="23"/>
        <v>725</v>
      </c>
    </row>
    <row r="39" spans="1:29" ht="25.2" customHeight="1" thickBot="1" x14ac:dyDescent="0.35">
      <c r="A39" s="293" t="s">
        <v>37</v>
      </c>
      <c r="B39" s="299" t="s">
        <v>38</v>
      </c>
      <c r="C39" s="347" t="s">
        <v>254</v>
      </c>
      <c r="D39" s="72" t="s">
        <v>26</v>
      </c>
      <c r="E39" s="274" t="s">
        <v>247</v>
      </c>
      <c r="F39" s="82" t="s">
        <v>118</v>
      </c>
      <c r="G39" s="128"/>
      <c r="H39" s="34">
        <v>1</v>
      </c>
      <c r="I39" s="197"/>
      <c r="J39" s="198"/>
      <c r="K39" s="198"/>
      <c r="L39" s="198"/>
      <c r="M39" s="198">
        <v>15</v>
      </c>
      <c r="N39" s="198"/>
      <c r="O39" s="198"/>
      <c r="P39" s="200">
        <f t="shared" ref="P39:P62" si="24">H39*25-Q39</f>
        <v>10</v>
      </c>
      <c r="Q39" s="34">
        <f t="shared" ref="Q39:Q62" si="25">SUM(I39:O39)</f>
        <v>15</v>
      </c>
      <c r="R39" s="27">
        <f t="shared" ref="R39:R62" si="26">SUM(I39:P39)</f>
        <v>25</v>
      </c>
      <c r="S39" s="34">
        <f t="shared" ref="S39:S62" si="27">H39</f>
        <v>1</v>
      </c>
      <c r="T39" s="221"/>
      <c r="U39" s="198"/>
      <c r="V39" s="198"/>
      <c r="W39" s="198"/>
      <c r="X39" s="198">
        <v>8</v>
      </c>
      <c r="Y39" s="198"/>
      <c r="Z39" s="198"/>
      <c r="AA39" s="200">
        <f t="shared" ref="AA39:AA62" si="28">S39*25-AB39</f>
        <v>17</v>
      </c>
      <c r="AB39" s="34">
        <f t="shared" ref="AB39:AB62" si="29">SUM(T39:Z39)</f>
        <v>8</v>
      </c>
      <c r="AC39" s="34">
        <f t="shared" ref="AC39:AC62" si="30">SUM(T39:AA39)</f>
        <v>25</v>
      </c>
    </row>
    <row r="40" spans="1:29" ht="33" customHeight="1" x14ac:dyDescent="0.3">
      <c r="A40" s="311"/>
      <c r="B40" s="300"/>
      <c r="C40" s="91" t="s">
        <v>184</v>
      </c>
      <c r="D40" s="73" t="s">
        <v>26</v>
      </c>
      <c r="E40" s="285" t="s">
        <v>247</v>
      </c>
      <c r="F40" s="92" t="s">
        <v>118</v>
      </c>
      <c r="G40" s="128"/>
      <c r="H40" s="21">
        <v>1</v>
      </c>
      <c r="I40" s="116"/>
      <c r="J40" s="227"/>
      <c r="K40" s="227"/>
      <c r="L40" s="227"/>
      <c r="M40" s="227">
        <v>15</v>
      </c>
      <c r="N40" s="227"/>
      <c r="O40" s="227"/>
      <c r="P40" s="207">
        <f t="shared" si="24"/>
        <v>10</v>
      </c>
      <c r="Q40" s="34">
        <f t="shared" si="25"/>
        <v>15</v>
      </c>
      <c r="R40" s="27">
        <f t="shared" si="26"/>
        <v>25</v>
      </c>
      <c r="S40" s="22">
        <f t="shared" si="27"/>
        <v>1</v>
      </c>
      <c r="T40" s="255"/>
      <c r="U40" s="227"/>
      <c r="V40" s="227"/>
      <c r="W40" s="227"/>
      <c r="X40" s="227">
        <v>10</v>
      </c>
      <c r="Y40" s="227"/>
      <c r="Z40" s="227"/>
      <c r="AA40" s="207">
        <f t="shared" si="28"/>
        <v>15</v>
      </c>
      <c r="AB40" s="34">
        <f t="shared" si="29"/>
        <v>10</v>
      </c>
      <c r="AC40" s="34">
        <f t="shared" si="30"/>
        <v>25</v>
      </c>
    </row>
    <row r="41" spans="1:29" ht="29.25" customHeight="1" thickBot="1" x14ac:dyDescent="0.35">
      <c r="A41" s="312"/>
      <c r="B41" s="301"/>
      <c r="C41" s="75" t="s">
        <v>185</v>
      </c>
      <c r="D41" s="75" t="s">
        <v>26</v>
      </c>
      <c r="E41" s="277" t="s">
        <v>247</v>
      </c>
      <c r="F41" s="85" t="s">
        <v>154</v>
      </c>
      <c r="G41" s="128"/>
      <c r="H41" s="21">
        <v>2</v>
      </c>
      <c r="I41" s="213"/>
      <c r="J41" s="214"/>
      <c r="K41" s="214">
        <v>30</v>
      </c>
      <c r="L41" s="214"/>
      <c r="M41" s="214"/>
      <c r="N41" s="214"/>
      <c r="O41" s="214"/>
      <c r="P41" s="226">
        <f t="shared" si="24"/>
        <v>20</v>
      </c>
      <c r="Q41" s="23">
        <f t="shared" si="25"/>
        <v>30</v>
      </c>
      <c r="R41" s="28">
        <f t="shared" si="26"/>
        <v>50</v>
      </c>
      <c r="S41" s="31">
        <f t="shared" si="27"/>
        <v>2</v>
      </c>
      <c r="T41" s="225"/>
      <c r="U41" s="214"/>
      <c r="V41" s="214">
        <v>30</v>
      </c>
      <c r="W41" s="214"/>
      <c r="X41" s="214"/>
      <c r="Y41" s="214"/>
      <c r="Z41" s="214"/>
      <c r="AA41" s="226">
        <f t="shared" si="28"/>
        <v>20</v>
      </c>
      <c r="AB41" s="23">
        <f t="shared" si="29"/>
        <v>30</v>
      </c>
      <c r="AC41" s="23">
        <f t="shared" si="30"/>
        <v>50</v>
      </c>
    </row>
    <row r="42" spans="1:29" ht="25.2" customHeight="1" x14ac:dyDescent="0.3">
      <c r="A42" s="305" t="s">
        <v>133</v>
      </c>
      <c r="B42" s="299" t="s">
        <v>137</v>
      </c>
      <c r="C42" s="72" t="s">
        <v>49</v>
      </c>
      <c r="D42" s="86" t="s">
        <v>27</v>
      </c>
      <c r="E42" s="81" t="s">
        <v>247</v>
      </c>
      <c r="F42" s="82" t="s">
        <v>122</v>
      </c>
      <c r="G42" s="128"/>
      <c r="H42" s="34">
        <v>2</v>
      </c>
      <c r="I42" s="197">
        <v>30</v>
      </c>
      <c r="J42" s="198"/>
      <c r="K42" s="198"/>
      <c r="L42" s="198"/>
      <c r="M42" s="198"/>
      <c r="N42" s="198"/>
      <c r="O42" s="199"/>
      <c r="P42" s="200">
        <f t="shared" si="24"/>
        <v>20</v>
      </c>
      <c r="Q42" s="34">
        <f t="shared" si="25"/>
        <v>30</v>
      </c>
      <c r="R42" s="27">
        <f t="shared" si="26"/>
        <v>50</v>
      </c>
      <c r="S42" s="34">
        <f t="shared" si="27"/>
        <v>2</v>
      </c>
      <c r="T42" s="221">
        <v>15</v>
      </c>
      <c r="U42" s="198"/>
      <c r="V42" s="198"/>
      <c r="W42" s="198"/>
      <c r="X42" s="198"/>
      <c r="Y42" s="198"/>
      <c r="Z42" s="198"/>
      <c r="AA42" s="200">
        <f t="shared" si="28"/>
        <v>35</v>
      </c>
      <c r="AB42" s="27">
        <f t="shared" si="29"/>
        <v>15</v>
      </c>
      <c r="AC42" s="34">
        <f t="shared" si="30"/>
        <v>50</v>
      </c>
    </row>
    <row r="43" spans="1:29" ht="25.2" customHeight="1" x14ac:dyDescent="0.3">
      <c r="A43" s="306"/>
      <c r="B43" s="300"/>
      <c r="C43" s="1" t="s">
        <v>62</v>
      </c>
      <c r="D43" s="1" t="s">
        <v>26</v>
      </c>
      <c r="E43" s="87" t="s">
        <v>247</v>
      </c>
      <c r="F43" s="83" t="s">
        <v>121</v>
      </c>
      <c r="G43" s="128"/>
      <c r="H43" s="21">
        <v>3</v>
      </c>
      <c r="I43" s="204"/>
      <c r="J43" s="205">
        <v>40</v>
      </c>
      <c r="K43" s="205"/>
      <c r="L43" s="205"/>
      <c r="M43" s="205"/>
      <c r="N43" s="205"/>
      <c r="O43" s="206"/>
      <c r="P43" s="207">
        <f t="shared" si="24"/>
        <v>35</v>
      </c>
      <c r="Q43" s="22">
        <f t="shared" si="25"/>
        <v>40</v>
      </c>
      <c r="R43" s="45">
        <f t="shared" si="26"/>
        <v>75</v>
      </c>
      <c r="S43" s="22">
        <f t="shared" si="27"/>
        <v>3</v>
      </c>
      <c r="T43" s="224"/>
      <c r="U43" s="208">
        <v>20</v>
      </c>
      <c r="V43" s="208"/>
      <c r="W43" s="208"/>
      <c r="X43" s="208"/>
      <c r="Y43" s="208"/>
      <c r="Z43" s="208"/>
      <c r="AA43" s="207">
        <f t="shared" si="28"/>
        <v>55</v>
      </c>
      <c r="AB43" s="45">
        <f t="shared" si="29"/>
        <v>20</v>
      </c>
      <c r="AC43" s="22">
        <f t="shared" si="30"/>
        <v>75</v>
      </c>
    </row>
    <row r="44" spans="1:29" ht="25.2" customHeight="1" x14ac:dyDescent="0.3">
      <c r="A44" s="306"/>
      <c r="B44" s="300"/>
      <c r="C44" s="1" t="s">
        <v>50</v>
      </c>
      <c r="D44" s="88" t="s">
        <v>27</v>
      </c>
      <c r="E44" s="87" t="s">
        <v>247</v>
      </c>
      <c r="F44" s="83" t="s">
        <v>123</v>
      </c>
      <c r="G44" s="128"/>
      <c r="H44" s="104">
        <v>2</v>
      </c>
      <c r="I44" s="116">
        <v>30</v>
      </c>
      <c r="J44" s="227"/>
      <c r="K44" s="227"/>
      <c r="L44" s="227"/>
      <c r="M44" s="227"/>
      <c r="N44" s="227"/>
      <c r="O44" s="228"/>
      <c r="P44" s="207">
        <f t="shared" si="24"/>
        <v>20</v>
      </c>
      <c r="Q44" s="22">
        <f t="shared" si="25"/>
        <v>30</v>
      </c>
      <c r="R44" s="45">
        <f t="shared" si="26"/>
        <v>50</v>
      </c>
      <c r="S44" s="22">
        <f t="shared" si="27"/>
        <v>2</v>
      </c>
      <c r="T44" s="224">
        <v>15</v>
      </c>
      <c r="U44" s="208"/>
      <c r="V44" s="208"/>
      <c r="W44" s="208"/>
      <c r="X44" s="208"/>
      <c r="Y44" s="208"/>
      <c r="Z44" s="208"/>
      <c r="AA44" s="207">
        <f t="shared" si="28"/>
        <v>35</v>
      </c>
      <c r="AB44" s="45">
        <f t="shared" si="29"/>
        <v>15</v>
      </c>
      <c r="AC44" s="22">
        <f t="shared" si="30"/>
        <v>50</v>
      </c>
    </row>
    <row r="45" spans="1:29" ht="25.2" customHeight="1" thickBot="1" x14ac:dyDescent="0.35">
      <c r="A45" s="307"/>
      <c r="B45" s="301"/>
      <c r="C45" s="75" t="s">
        <v>124</v>
      </c>
      <c r="D45" s="75" t="s">
        <v>26</v>
      </c>
      <c r="E45" s="281" t="s">
        <v>247</v>
      </c>
      <c r="F45" s="85" t="s">
        <v>120</v>
      </c>
      <c r="G45" s="128"/>
      <c r="H45" s="23">
        <v>3</v>
      </c>
      <c r="I45" s="213"/>
      <c r="J45" s="214"/>
      <c r="K45" s="214">
        <v>50</v>
      </c>
      <c r="L45" s="214"/>
      <c r="M45" s="214"/>
      <c r="N45" s="214"/>
      <c r="O45" s="215"/>
      <c r="P45" s="226">
        <f t="shared" si="24"/>
        <v>25</v>
      </c>
      <c r="Q45" s="23">
        <f t="shared" si="25"/>
        <v>50</v>
      </c>
      <c r="R45" s="28">
        <f t="shared" si="26"/>
        <v>75</v>
      </c>
      <c r="S45" s="31">
        <f t="shared" si="27"/>
        <v>3</v>
      </c>
      <c r="T45" s="225"/>
      <c r="U45" s="214"/>
      <c r="V45" s="214">
        <v>30</v>
      </c>
      <c r="W45" s="214"/>
      <c r="X45" s="214"/>
      <c r="Y45" s="214"/>
      <c r="Z45" s="214"/>
      <c r="AA45" s="226">
        <f t="shared" si="28"/>
        <v>45</v>
      </c>
      <c r="AB45" s="28">
        <f t="shared" si="29"/>
        <v>30</v>
      </c>
      <c r="AC45" s="23">
        <f t="shared" si="30"/>
        <v>75</v>
      </c>
    </row>
    <row r="46" spans="1:29" ht="25.2" customHeight="1" x14ac:dyDescent="0.3">
      <c r="A46" s="348" t="s">
        <v>156</v>
      </c>
      <c r="B46" s="349" t="s">
        <v>138</v>
      </c>
      <c r="C46" s="350" t="s">
        <v>94</v>
      </c>
      <c r="D46" s="350" t="s">
        <v>27</v>
      </c>
      <c r="E46" s="350" t="s">
        <v>247</v>
      </c>
      <c r="F46" s="351" t="s">
        <v>125</v>
      </c>
      <c r="G46" s="128"/>
      <c r="H46" s="27">
        <v>1</v>
      </c>
      <c r="I46" s="197">
        <v>20</v>
      </c>
      <c r="J46" s="234"/>
      <c r="K46" s="198"/>
      <c r="L46" s="198"/>
      <c r="M46" s="198"/>
      <c r="N46" s="198"/>
      <c r="O46" s="198"/>
      <c r="P46" s="200">
        <f t="shared" si="24"/>
        <v>5</v>
      </c>
      <c r="Q46" s="133">
        <f t="shared" si="25"/>
        <v>20</v>
      </c>
      <c r="R46" s="34">
        <f>SUM(I46:P46)</f>
        <v>25</v>
      </c>
      <c r="S46" s="133">
        <f t="shared" si="27"/>
        <v>1</v>
      </c>
      <c r="T46" s="197">
        <v>10</v>
      </c>
      <c r="U46" s="198"/>
      <c r="V46" s="198"/>
      <c r="W46" s="198"/>
      <c r="X46" s="198"/>
      <c r="Y46" s="198"/>
      <c r="Z46" s="198"/>
      <c r="AA46" s="200">
        <f t="shared" si="28"/>
        <v>15</v>
      </c>
      <c r="AB46" s="129">
        <f t="shared" si="29"/>
        <v>10</v>
      </c>
      <c r="AC46" s="34">
        <f>SUM(T46:AA46)</f>
        <v>25</v>
      </c>
    </row>
    <row r="47" spans="1:29" ht="25.2" customHeight="1" x14ac:dyDescent="0.3">
      <c r="A47" s="352"/>
      <c r="B47" s="353"/>
      <c r="C47" s="354" t="s">
        <v>77</v>
      </c>
      <c r="D47" s="354" t="s">
        <v>26</v>
      </c>
      <c r="E47" s="354" t="s">
        <v>247</v>
      </c>
      <c r="F47" s="355" t="s">
        <v>126</v>
      </c>
      <c r="G47" s="128"/>
      <c r="H47" s="45">
        <v>2</v>
      </c>
      <c r="I47" s="117"/>
      <c r="J47" s="208">
        <v>35</v>
      </c>
      <c r="K47" s="208"/>
      <c r="L47" s="208"/>
      <c r="M47" s="208"/>
      <c r="N47" s="208"/>
      <c r="O47" s="208"/>
      <c r="P47" s="207">
        <f t="shared" si="24"/>
        <v>15</v>
      </c>
      <c r="Q47" s="134">
        <f t="shared" si="25"/>
        <v>35</v>
      </c>
      <c r="R47" s="22">
        <f>SUM(I47:P47)</f>
        <v>50</v>
      </c>
      <c r="S47" s="134">
        <v>2</v>
      </c>
      <c r="T47" s="117"/>
      <c r="U47" s="208">
        <v>10</v>
      </c>
      <c r="V47" s="208"/>
      <c r="W47" s="208"/>
      <c r="X47" s="208"/>
      <c r="Y47" s="208"/>
      <c r="Z47" s="208"/>
      <c r="AA47" s="207">
        <f t="shared" si="28"/>
        <v>40</v>
      </c>
      <c r="AB47" s="130">
        <f t="shared" si="29"/>
        <v>10</v>
      </c>
      <c r="AC47" s="22">
        <f>SUM(T47:AA47)</f>
        <v>50</v>
      </c>
    </row>
    <row r="48" spans="1:29" ht="25.2" customHeight="1" x14ac:dyDescent="0.3">
      <c r="A48" s="352"/>
      <c r="B48" s="353"/>
      <c r="C48" s="356" t="s">
        <v>98</v>
      </c>
      <c r="D48" s="356" t="s">
        <v>26</v>
      </c>
      <c r="E48" s="356" t="s">
        <v>247</v>
      </c>
      <c r="F48" s="357" t="s">
        <v>125</v>
      </c>
      <c r="G48" s="128"/>
      <c r="H48" s="21">
        <v>1</v>
      </c>
      <c r="I48" s="204">
        <v>20</v>
      </c>
      <c r="J48" s="205"/>
      <c r="K48" s="205"/>
      <c r="L48" s="205"/>
      <c r="M48" s="205"/>
      <c r="N48" s="205"/>
      <c r="O48" s="206"/>
      <c r="P48" s="226">
        <f t="shared" si="24"/>
        <v>5</v>
      </c>
      <c r="Q48" s="21">
        <f t="shared" si="25"/>
        <v>20</v>
      </c>
      <c r="R48" s="126">
        <f t="shared" si="26"/>
        <v>25</v>
      </c>
      <c r="S48" s="21">
        <f t="shared" si="27"/>
        <v>1</v>
      </c>
      <c r="T48" s="232">
        <v>10</v>
      </c>
      <c r="U48" s="205"/>
      <c r="V48" s="205"/>
      <c r="W48" s="205"/>
      <c r="X48" s="205"/>
      <c r="Y48" s="205"/>
      <c r="Z48" s="205"/>
      <c r="AA48" s="226">
        <f t="shared" si="28"/>
        <v>15</v>
      </c>
      <c r="AB48" s="21">
        <f t="shared" si="29"/>
        <v>10</v>
      </c>
      <c r="AC48" s="21">
        <f t="shared" si="30"/>
        <v>25</v>
      </c>
    </row>
    <row r="49" spans="1:29" ht="25.2" customHeight="1" x14ac:dyDescent="0.3">
      <c r="A49" s="352"/>
      <c r="B49" s="353"/>
      <c r="C49" s="354" t="s">
        <v>99</v>
      </c>
      <c r="D49" s="354" t="s">
        <v>26</v>
      </c>
      <c r="E49" s="354" t="s">
        <v>247</v>
      </c>
      <c r="F49" s="355" t="s">
        <v>125</v>
      </c>
      <c r="G49" s="128"/>
      <c r="H49" s="21">
        <v>1</v>
      </c>
      <c r="I49" s="204">
        <v>20</v>
      </c>
      <c r="J49" s="205"/>
      <c r="K49" s="205"/>
      <c r="L49" s="205"/>
      <c r="M49" s="205"/>
      <c r="N49" s="205"/>
      <c r="O49" s="206"/>
      <c r="P49" s="207">
        <f t="shared" si="24"/>
        <v>5</v>
      </c>
      <c r="Q49" s="22">
        <f t="shared" si="25"/>
        <v>20</v>
      </c>
      <c r="R49" s="45">
        <f t="shared" si="26"/>
        <v>25</v>
      </c>
      <c r="S49" s="22">
        <f t="shared" si="27"/>
        <v>1</v>
      </c>
      <c r="T49" s="224">
        <v>10</v>
      </c>
      <c r="U49" s="208"/>
      <c r="V49" s="208"/>
      <c r="W49" s="208"/>
      <c r="X49" s="208"/>
      <c r="Y49" s="208"/>
      <c r="Z49" s="208"/>
      <c r="AA49" s="207">
        <f t="shared" si="28"/>
        <v>15</v>
      </c>
      <c r="AB49" s="22">
        <f t="shared" si="29"/>
        <v>10</v>
      </c>
      <c r="AC49" s="22">
        <f t="shared" si="30"/>
        <v>25</v>
      </c>
    </row>
    <row r="50" spans="1:29" ht="25.2" customHeight="1" x14ac:dyDescent="0.3">
      <c r="A50" s="352"/>
      <c r="B50" s="353"/>
      <c r="C50" s="354" t="s">
        <v>225</v>
      </c>
      <c r="D50" s="354" t="s">
        <v>26</v>
      </c>
      <c r="E50" s="354" t="s">
        <v>247</v>
      </c>
      <c r="F50" s="355" t="s">
        <v>125</v>
      </c>
      <c r="G50" s="128"/>
      <c r="H50" s="104">
        <v>1</v>
      </c>
      <c r="I50" s="116">
        <v>20</v>
      </c>
      <c r="J50" s="227"/>
      <c r="K50" s="227"/>
      <c r="L50" s="227"/>
      <c r="M50" s="227"/>
      <c r="N50" s="227"/>
      <c r="O50" s="228"/>
      <c r="P50" s="207">
        <f>H50*25-Q50</f>
        <v>5</v>
      </c>
      <c r="Q50" s="22">
        <f>SUM(I50:O50)</f>
        <v>20</v>
      </c>
      <c r="R50" s="45">
        <f>SUM(I50:P50)</f>
        <v>25</v>
      </c>
      <c r="S50" s="22">
        <f t="shared" si="27"/>
        <v>1</v>
      </c>
      <c r="T50" s="224">
        <v>10</v>
      </c>
      <c r="U50" s="208"/>
      <c r="V50" s="208"/>
      <c r="W50" s="208"/>
      <c r="X50" s="208"/>
      <c r="Y50" s="208"/>
      <c r="Z50" s="208"/>
      <c r="AA50" s="207">
        <f>S50*25-AB50</f>
        <v>15</v>
      </c>
      <c r="AB50" s="22">
        <f>SUM(T50:Z50)</f>
        <v>10</v>
      </c>
      <c r="AC50" s="22">
        <f>SUM(T50:AA50)</f>
        <v>25</v>
      </c>
    </row>
    <row r="51" spans="1:29" ht="25.2" customHeight="1" x14ac:dyDescent="0.25">
      <c r="A51" s="352"/>
      <c r="B51" s="353"/>
      <c r="C51" s="354" t="s">
        <v>97</v>
      </c>
      <c r="D51" s="354" t="s">
        <v>26</v>
      </c>
      <c r="E51" s="354" t="s">
        <v>247</v>
      </c>
      <c r="F51" s="355" t="s">
        <v>125</v>
      </c>
      <c r="G51" s="128"/>
      <c r="H51" s="31">
        <v>1</v>
      </c>
      <c r="I51" s="210">
        <v>20</v>
      </c>
      <c r="J51" s="246"/>
      <c r="K51" s="211"/>
      <c r="L51" s="247"/>
      <c r="M51" s="247"/>
      <c r="N51" s="247"/>
      <c r="O51" s="248"/>
      <c r="P51" s="207">
        <f t="shared" si="24"/>
        <v>5</v>
      </c>
      <c r="Q51" s="22">
        <f t="shared" si="25"/>
        <v>20</v>
      </c>
      <c r="R51" s="45">
        <f t="shared" si="26"/>
        <v>25</v>
      </c>
      <c r="S51" s="22">
        <f t="shared" si="27"/>
        <v>1</v>
      </c>
      <c r="T51" s="224">
        <v>10</v>
      </c>
      <c r="U51" s="236"/>
      <c r="V51" s="208"/>
      <c r="W51" s="235"/>
      <c r="X51" s="235"/>
      <c r="Y51" s="235"/>
      <c r="Z51" s="235"/>
      <c r="AA51" s="207">
        <f t="shared" si="28"/>
        <v>15</v>
      </c>
      <c r="AB51" s="22">
        <f t="shared" si="29"/>
        <v>10</v>
      </c>
      <c r="AC51" s="22">
        <f t="shared" si="30"/>
        <v>25</v>
      </c>
    </row>
    <row r="52" spans="1:29" ht="25.2" customHeight="1" x14ac:dyDescent="0.25">
      <c r="A52" s="352"/>
      <c r="B52" s="353"/>
      <c r="C52" s="354" t="s">
        <v>79</v>
      </c>
      <c r="D52" s="354" t="s">
        <v>26</v>
      </c>
      <c r="E52" s="354" t="s">
        <v>247</v>
      </c>
      <c r="F52" s="355" t="s">
        <v>126</v>
      </c>
      <c r="G52" s="128"/>
      <c r="H52" s="31">
        <v>2</v>
      </c>
      <c r="I52" s="210"/>
      <c r="J52" s="246">
        <v>30</v>
      </c>
      <c r="K52" s="211"/>
      <c r="L52" s="247"/>
      <c r="M52" s="247"/>
      <c r="N52" s="247"/>
      <c r="O52" s="248"/>
      <c r="P52" s="207">
        <f t="shared" si="24"/>
        <v>20</v>
      </c>
      <c r="Q52" s="22">
        <f t="shared" si="25"/>
        <v>30</v>
      </c>
      <c r="R52" s="45">
        <f t="shared" si="26"/>
        <v>50</v>
      </c>
      <c r="S52" s="22">
        <f t="shared" si="27"/>
        <v>2</v>
      </c>
      <c r="T52" s="224"/>
      <c r="U52" s="236">
        <v>10</v>
      </c>
      <c r="V52" s="208"/>
      <c r="W52" s="235"/>
      <c r="X52" s="235"/>
      <c r="Y52" s="235"/>
      <c r="Z52" s="235"/>
      <c r="AA52" s="207">
        <f t="shared" si="28"/>
        <v>40</v>
      </c>
      <c r="AB52" s="22">
        <f t="shared" si="29"/>
        <v>10</v>
      </c>
      <c r="AC52" s="22">
        <f t="shared" si="30"/>
        <v>50</v>
      </c>
    </row>
    <row r="53" spans="1:29" ht="25.2" customHeight="1" x14ac:dyDescent="0.25">
      <c r="A53" s="352"/>
      <c r="B53" s="353"/>
      <c r="C53" s="354" t="s">
        <v>96</v>
      </c>
      <c r="D53" s="88" t="s">
        <v>27</v>
      </c>
      <c r="E53" s="354" t="s">
        <v>248</v>
      </c>
      <c r="F53" s="355" t="s">
        <v>125</v>
      </c>
      <c r="G53" s="128"/>
      <c r="H53" s="22">
        <v>1</v>
      </c>
      <c r="I53" s="210">
        <v>20</v>
      </c>
      <c r="J53" s="236"/>
      <c r="K53" s="235"/>
      <c r="L53" s="235"/>
      <c r="M53" s="235"/>
      <c r="N53" s="235"/>
      <c r="O53" s="249"/>
      <c r="P53" s="207">
        <f t="shared" si="24"/>
        <v>5</v>
      </c>
      <c r="Q53" s="22">
        <f t="shared" si="25"/>
        <v>20</v>
      </c>
      <c r="R53" s="45">
        <f t="shared" si="26"/>
        <v>25</v>
      </c>
      <c r="S53" s="22">
        <f t="shared" si="27"/>
        <v>1</v>
      </c>
      <c r="T53" s="224">
        <v>10</v>
      </c>
      <c r="U53" s="236"/>
      <c r="V53" s="235"/>
      <c r="W53" s="235"/>
      <c r="X53" s="235"/>
      <c r="Y53" s="235"/>
      <c r="Z53" s="235"/>
      <c r="AA53" s="207">
        <f t="shared" si="28"/>
        <v>15</v>
      </c>
      <c r="AB53" s="22">
        <f t="shared" si="29"/>
        <v>10</v>
      </c>
      <c r="AC53" s="22">
        <f t="shared" si="30"/>
        <v>25</v>
      </c>
    </row>
    <row r="54" spans="1:29" ht="25.2" customHeight="1" x14ac:dyDescent="0.25">
      <c r="A54" s="352"/>
      <c r="B54" s="353"/>
      <c r="C54" s="354" t="s">
        <v>78</v>
      </c>
      <c r="D54" s="354" t="s">
        <v>26</v>
      </c>
      <c r="E54" s="354" t="s">
        <v>248</v>
      </c>
      <c r="F54" s="355" t="s">
        <v>126</v>
      </c>
      <c r="G54" s="128"/>
      <c r="H54" s="31">
        <v>2</v>
      </c>
      <c r="I54" s="210"/>
      <c r="J54" s="246">
        <v>35</v>
      </c>
      <c r="K54" s="247"/>
      <c r="L54" s="247"/>
      <c r="M54" s="247"/>
      <c r="N54" s="247"/>
      <c r="O54" s="248"/>
      <c r="P54" s="207">
        <f t="shared" si="24"/>
        <v>15</v>
      </c>
      <c r="Q54" s="22">
        <f t="shared" si="25"/>
        <v>35</v>
      </c>
      <c r="R54" s="45">
        <f t="shared" si="26"/>
        <v>50</v>
      </c>
      <c r="S54" s="22">
        <f t="shared" si="27"/>
        <v>2</v>
      </c>
      <c r="T54" s="224"/>
      <c r="U54" s="236">
        <v>10</v>
      </c>
      <c r="V54" s="235"/>
      <c r="W54" s="235"/>
      <c r="X54" s="235"/>
      <c r="Y54" s="235"/>
      <c r="Z54" s="235"/>
      <c r="AA54" s="207">
        <f t="shared" si="28"/>
        <v>40</v>
      </c>
      <c r="AB54" s="22">
        <f t="shared" si="29"/>
        <v>10</v>
      </c>
      <c r="AC54" s="22">
        <f t="shared" si="30"/>
        <v>50</v>
      </c>
    </row>
    <row r="55" spans="1:29" ht="25.2" customHeight="1" x14ac:dyDescent="0.25">
      <c r="A55" s="352"/>
      <c r="B55" s="353"/>
      <c r="C55" s="354" t="s">
        <v>95</v>
      </c>
      <c r="D55" s="354" t="s">
        <v>26</v>
      </c>
      <c r="E55" s="354" t="s">
        <v>248</v>
      </c>
      <c r="F55" s="355" t="s">
        <v>125</v>
      </c>
      <c r="G55" s="128"/>
      <c r="H55" s="31">
        <v>1</v>
      </c>
      <c r="I55" s="210">
        <v>20</v>
      </c>
      <c r="J55" s="246"/>
      <c r="K55" s="247"/>
      <c r="L55" s="247"/>
      <c r="M55" s="247"/>
      <c r="N55" s="247"/>
      <c r="O55" s="248"/>
      <c r="P55" s="207">
        <f t="shared" si="24"/>
        <v>5</v>
      </c>
      <c r="Q55" s="22">
        <f t="shared" si="25"/>
        <v>20</v>
      </c>
      <c r="R55" s="45">
        <f t="shared" si="26"/>
        <v>25</v>
      </c>
      <c r="S55" s="22">
        <f t="shared" si="27"/>
        <v>1</v>
      </c>
      <c r="T55" s="224">
        <v>10</v>
      </c>
      <c r="U55" s="236"/>
      <c r="V55" s="235"/>
      <c r="W55" s="235"/>
      <c r="X55" s="235"/>
      <c r="Y55" s="235"/>
      <c r="Z55" s="235"/>
      <c r="AA55" s="207">
        <f t="shared" si="28"/>
        <v>15</v>
      </c>
      <c r="AB55" s="22">
        <f t="shared" si="29"/>
        <v>10</v>
      </c>
      <c r="AC55" s="22">
        <f t="shared" si="30"/>
        <v>25</v>
      </c>
    </row>
    <row r="56" spans="1:29" ht="34.5" customHeight="1" thickBot="1" x14ac:dyDescent="0.3">
      <c r="A56" s="358"/>
      <c r="B56" s="359"/>
      <c r="C56" s="360" t="s">
        <v>84</v>
      </c>
      <c r="D56" s="360" t="s">
        <v>26</v>
      </c>
      <c r="E56" s="360" t="s">
        <v>248</v>
      </c>
      <c r="F56" s="361" t="s">
        <v>126</v>
      </c>
      <c r="G56" s="128"/>
      <c r="H56" s="23">
        <v>2</v>
      </c>
      <c r="I56" s="213"/>
      <c r="J56" s="175"/>
      <c r="K56" s="175">
        <v>30</v>
      </c>
      <c r="L56" s="237"/>
      <c r="M56" s="237"/>
      <c r="N56" s="237"/>
      <c r="O56" s="250"/>
      <c r="P56" s="203">
        <f t="shared" si="24"/>
        <v>20</v>
      </c>
      <c r="Q56" s="23">
        <f t="shared" si="25"/>
        <v>30</v>
      </c>
      <c r="R56" s="28">
        <f t="shared" si="26"/>
        <v>50</v>
      </c>
      <c r="S56" s="23">
        <f t="shared" si="27"/>
        <v>2</v>
      </c>
      <c r="T56" s="225"/>
      <c r="U56" s="175"/>
      <c r="V56" s="175">
        <v>10</v>
      </c>
      <c r="W56" s="237"/>
      <c r="X56" s="237"/>
      <c r="Y56" s="237"/>
      <c r="Z56" s="237"/>
      <c r="AA56" s="223">
        <f t="shared" si="28"/>
        <v>40</v>
      </c>
      <c r="AB56" s="23">
        <f t="shared" si="29"/>
        <v>10</v>
      </c>
      <c r="AC56" s="23">
        <f t="shared" si="30"/>
        <v>50</v>
      </c>
    </row>
    <row r="57" spans="1:29" ht="25.2" customHeight="1" x14ac:dyDescent="0.3">
      <c r="A57" s="348" t="s">
        <v>226</v>
      </c>
      <c r="B57" s="349" t="s">
        <v>194</v>
      </c>
      <c r="C57" s="350" t="s">
        <v>158</v>
      </c>
      <c r="D57" s="350" t="s">
        <v>26</v>
      </c>
      <c r="E57" s="350" t="s">
        <v>247</v>
      </c>
      <c r="F57" s="351" t="s">
        <v>125</v>
      </c>
      <c r="G57" s="9"/>
      <c r="H57" s="105">
        <v>2</v>
      </c>
      <c r="I57" s="239">
        <v>30</v>
      </c>
      <c r="J57" s="89"/>
      <c r="K57" s="251"/>
      <c r="L57" s="198"/>
      <c r="M57" s="198"/>
      <c r="N57" s="198"/>
      <c r="O57" s="199"/>
      <c r="P57" s="200">
        <f t="shared" si="24"/>
        <v>20</v>
      </c>
      <c r="Q57" s="34">
        <f t="shared" si="25"/>
        <v>30</v>
      </c>
      <c r="R57" s="27">
        <f t="shared" si="26"/>
        <v>50</v>
      </c>
      <c r="S57" s="34">
        <f t="shared" si="27"/>
        <v>2</v>
      </c>
      <c r="T57" s="243">
        <v>10</v>
      </c>
      <c r="U57" s="89"/>
      <c r="V57" s="198"/>
      <c r="W57" s="198"/>
      <c r="X57" s="198"/>
      <c r="Y57" s="198"/>
      <c r="Z57" s="198"/>
      <c r="AA57" s="200">
        <f t="shared" si="28"/>
        <v>40</v>
      </c>
      <c r="AB57" s="34">
        <f t="shared" si="29"/>
        <v>10</v>
      </c>
      <c r="AC57" s="34">
        <f t="shared" si="30"/>
        <v>50</v>
      </c>
    </row>
    <row r="58" spans="1:29" ht="25.2" customHeight="1" x14ac:dyDescent="0.3">
      <c r="A58" s="352"/>
      <c r="B58" s="353"/>
      <c r="C58" s="354" t="s">
        <v>159</v>
      </c>
      <c r="D58" s="354" t="s">
        <v>26</v>
      </c>
      <c r="E58" s="354" t="s">
        <v>247</v>
      </c>
      <c r="F58" s="355" t="s">
        <v>126</v>
      </c>
      <c r="G58" s="9"/>
      <c r="H58" s="106">
        <v>3</v>
      </c>
      <c r="I58" s="238"/>
      <c r="J58" s="100"/>
      <c r="K58" s="205">
        <v>55</v>
      </c>
      <c r="L58" s="205"/>
      <c r="M58" s="205"/>
      <c r="N58" s="205"/>
      <c r="O58" s="206"/>
      <c r="P58" s="207">
        <f t="shared" si="24"/>
        <v>20</v>
      </c>
      <c r="Q58" s="22">
        <f t="shared" si="25"/>
        <v>55</v>
      </c>
      <c r="R58" s="45">
        <f t="shared" si="26"/>
        <v>75</v>
      </c>
      <c r="S58" s="22">
        <f t="shared" si="27"/>
        <v>3</v>
      </c>
      <c r="T58" s="244"/>
      <c r="U58" s="90"/>
      <c r="V58" s="208">
        <v>20</v>
      </c>
      <c r="W58" s="208"/>
      <c r="X58" s="208"/>
      <c r="Y58" s="208"/>
      <c r="Z58" s="208"/>
      <c r="AA58" s="207">
        <f t="shared" si="28"/>
        <v>55</v>
      </c>
      <c r="AB58" s="22">
        <f t="shared" si="29"/>
        <v>20</v>
      </c>
      <c r="AC58" s="22">
        <f t="shared" si="30"/>
        <v>75</v>
      </c>
    </row>
    <row r="59" spans="1:29" ht="25.2" customHeight="1" x14ac:dyDescent="0.3">
      <c r="A59" s="352"/>
      <c r="B59" s="353"/>
      <c r="C59" s="356" t="s">
        <v>164</v>
      </c>
      <c r="D59" s="362" t="s">
        <v>26</v>
      </c>
      <c r="E59" s="356" t="s">
        <v>247</v>
      </c>
      <c r="F59" s="357" t="s">
        <v>125</v>
      </c>
      <c r="G59" s="9"/>
      <c r="H59" s="21">
        <v>2</v>
      </c>
      <c r="I59" s="238">
        <v>35</v>
      </c>
      <c r="J59" s="100"/>
      <c r="K59" s="205"/>
      <c r="L59" s="205"/>
      <c r="M59" s="205"/>
      <c r="N59" s="205"/>
      <c r="O59" s="206"/>
      <c r="P59" s="226">
        <f t="shared" si="24"/>
        <v>15</v>
      </c>
      <c r="Q59" s="21">
        <f t="shared" si="25"/>
        <v>35</v>
      </c>
      <c r="R59" s="126">
        <f t="shared" si="26"/>
        <v>50</v>
      </c>
      <c r="S59" s="21">
        <f t="shared" si="27"/>
        <v>2</v>
      </c>
      <c r="T59" s="242">
        <v>15</v>
      </c>
      <c r="U59" s="100"/>
      <c r="V59" s="205"/>
      <c r="W59" s="205"/>
      <c r="X59" s="205"/>
      <c r="Y59" s="205"/>
      <c r="Z59" s="205"/>
      <c r="AA59" s="226">
        <f t="shared" si="28"/>
        <v>35</v>
      </c>
      <c r="AB59" s="21">
        <f t="shared" si="29"/>
        <v>15</v>
      </c>
      <c r="AC59" s="21">
        <f t="shared" si="30"/>
        <v>50</v>
      </c>
    </row>
    <row r="60" spans="1:29" ht="25.2" customHeight="1" x14ac:dyDescent="0.3">
      <c r="A60" s="352"/>
      <c r="B60" s="353"/>
      <c r="C60" s="356" t="s">
        <v>165</v>
      </c>
      <c r="D60" s="363" t="s">
        <v>26</v>
      </c>
      <c r="E60" s="354" t="s">
        <v>247</v>
      </c>
      <c r="F60" s="355" t="s">
        <v>126</v>
      </c>
      <c r="G60" s="9"/>
      <c r="H60" s="21">
        <v>3</v>
      </c>
      <c r="I60" s="238"/>
      <c r="J60" s="100"/>
      <c r="K60" s="205">
        <v>55</v>
      </c>
      <c r="L60" s="205"/>
      <c r="M60" s="205"/>
      <c r="N60" s="205"/>
      <c r="O60" s="206"/>
      <c r="P60" s="207">
        <f t="shared" si="24"/>
        <v>20</v>
      </c>
      <c r="Q60" s="22">
        <f t="shared" si="25"/>
        <v>55</v>
      </c>
      <c r="R60" s="45">
        <f t="shared" si="26"/>
        <v>75</v>
      </c>
      <c r="S60" s="22">
        <f t="shared" si="27"/>
        <v>3</v>
      </c>
      <c r="T60" s="242"/>
      <c r="U60" s="100"/>
      <c r="V60" s="208">
        <v>20</v>
      </c>
      <c r="W60" s="208"/>
      <c r="X60" s="208"/>
      <c r="Y60" s="208"/>
      <c r="Z60" s="208"/>
      <c r="AA60" s="207">
        <f t="shared" si="28"/>
        <v>55</v>
      </c>
      <c r="AB60" s="22">
        <f t="shared" si="29"/>
        <v>20</v>
      </c>
      <c r="AC60" s="22">
        <f t="shared" si="30"/>
        <v>75</v>
      </c>
    </row>
    <row r="61" spans="1:29" ht="25.2" customHeight="1" x14ac:dyDescent="0.3">
      <c r="A61" s="352"/>
      <c r="B61" s="353"/>
      <c r="C61" s="354" t="s">
        <v>162</v>
      </c>
      <c r="D61" s="88" t="s">
        <v>27</v>
      </c>
      <c r="E61" s="354" t="s">
        <v>247</v>
      </c>
      <c r="F61" s="355" t="s">
        <v>125</v>
      </c>
      <c r="G61" s="9"/>
      <c r="H61" s="106">
        <v>2</v>
      </c>
      <c r="I61" s="252">
        <v>35</v>
      </c>
      <c r="J61" s="90"/>
      <c r="K61" s="208"/>
      <c r="L61" s="208"/>
      <c r="M61" s="208"/>
      <c r="N61" s="208"/>
      <c r="O61" s="208"/>
      <c r="P61" s="207">
        <f t="shared" si="24"/>
        <v>15</v>
      </c>
      <c r="Q61" s="22">
        <f t="shared" si="25"/>
        <v>35</v>
      </c>
      <c r="R61" s="45">
        <f t="shared" si="26"/>
        <v>50</v>
      </c>
      <c r="S61" s="22">
        <f t="shared" si="27"/>
        <v>2</v>
      </c>
      <c r="T61" s="244">
        <v>10</v>
      </c>
      <c r="U61" s="90"/>
      <c r="V61" s="208"/>
      <c r="W61" s="208"/>
      <c r="X61" s="208"/>
      <c r="Y61" s="208"/>
      <c r="Z61" s="208"/>
      <c r="AA61" s="207">
        <f t="shared" si="28"/>
        <v>40</v>
      </c>
      <c r="AB61" s="22">
        <f t="shared" si="29"/>
        <v>10</v>
      </c>
      <c r="AC61" s="22">
        <f t="shared" si="30"/>
        <v>50</v>
      </c>
    </row>
    <row r="62" spans="1:29" ht="25.2" customHeight="1" thickBot="1" x14ac:dyDescent="0.35">
      <c r="A62" s="364"/>
      <c r="B62" s="365"/>
      <c r="C62" s="354" t="s">
        <v>163</v>
      </c>
      <c r="D62" s="354" t="s">
        <v>26</v>
      </c>
      <c r="E62" s="354" t="s">
        <v>247</v>
      </c>
      <c r="F62" s="355" t="s">
        <v>126</v>
      </c>
      <c r="G62" s="9"/>
      <c r="H62" s="107">
        <v>3</v>
      </c>
      <c r="I62" s="253"/>
      <c r="J62" s="254"/>
      <c r="K62" s="214">
        <v>55</v>
      </c>
      <c r="L62" s="214"/>
      <c r="M62" s="214"/>
      <c r="N62" s="214"/>
      <c r="O62" s="214"/>
      <c r="P62" s="223">
        <f t="shared" si="24"/>
        <v>20</v>
      </c>
      <c r="Q62" s="23">
        <f t="shared" si="25"/>
        <v>55</v>
      </c>
      <c r="R62" s="28">
        <f t="shared" si="26"/>
        <v>75</v>
      </c>
      <c r="S62" s="23">
        <f t="shared" si="27"/>
        <v>3</v>
      </c>
      <c r="T62" s="256"/>
      <c r="U62" s="254"/>
      <c r="V62" s="214">
        <v>25</v>
      </c>
      <c r="W62" s="214"/>
      <c r="X62" s="214"/>
      <c r="Y62" s="214"/>
      <c r="Z62" s="214"/>
      <c r="AA62" s="223">
        <f t="shared" si="28"/>
        <v>50</v>
      </c>
      <c r="AB62" s="23">
        <f t="shared" si="29"/>
        <v>25</v>
      </c>
      <c r="AC62" s="23">
        <f t="shared" si="30"/>
        <v>75</v>
      </c>
    </row>
    <row r="63" spans="1:29" ht="20.399999999999999" customHeight="1" thickBot="1" x14ac:dyDescent="0.35">
      <c r="A63" s="328" t="s">
        <v>7</v>
      </c>
      <c r="B63" s="329"/>
      <c r="C63" s="329"/>
      <c r="D63" s="329"/>
      <c r="E63" s="329"/>
      <c r="F63" s="330"/>
      <c r="G63" s="11"/>
      <c r="H63" s="258">
        <f t="shared" ref="H63:AC63" si="31">SUM(H64:H83)</f>
        <v>31</v>
      </c>
      <c r="I63" s="258">
        <f t="shared" si="31"/>
        <v>238</v>
      </c>
      <c r="J63" s="258">
        <f t="shared" si="31"/>
        <v>160</v>
      </c>
      <c r="K63" s="258">
        <f t="shared" si="31"/>
        <v>65</v>
      </c>
      <c r="L63" s="258">
        <f t="shared" si="31"/>
        <v>20</v>
      </c>
      <c r="M63" s="258">
        <f t="shared" si="31"/>
        <v>25</v>
      </c>
      <c r="N63" s="258">
        <f t="shared" si="31"/>
        <v>0</v>
      </c>
      <c r="O63" s="258">
        <f t="shared" si="31"/>
        <v>0</v>
      </c>
      <c r="P63" s="258">
        <f t="shared" si="31"/>
        <v>267</v>
      </c>
      <c r="Q63" s="258">
        <f t="shared" si="31"/>
        <v>508</v>
      </c>
      <c r="R63" s="258">
        <f t="shared" si="31"/>
        <v>775</v>
      </c>
      <c r="S63" s="258">
        <f t="shared" si="31"/>
        <v>31</v>
      </c>
      <c r="T63" s="258">
        <f t="shared" si="31"/>
        <v>123</v>
      </c>
      <c r="U63" s="258">
        <f t="shared" si="31"/>
        <v>70</v>
      </c>
      <c r="V63" s="258">
        <f t="shared" si="31"/>
        <v>45</v>
      </c>
      <c r="W63" s="258">
        <f t="shared" si="31"/>
        <v>10</v>
      </c>
      <c r="X63" s="258">
        <f t="shared" si="31"/>
        <v>25</v>
      </c>
      <c r="Y63" s="258">
        <f t="shared" si="31"/>
        <v>0</v>
      </c>
      <c r="Z63" s="258">
        <f t="shared" si="31"/>
        <v>0</v>
      </c>
      <c r="AA63" s="258">
        <f t="shared" si="31"/>
        <v>502</v>
      </c>
      <c r="AB63" s="258">
        <f t="shared" si="31"/>
        <v>273</v>
      </c>
      <c r="AC63" s="258">
        <f t="shared" si="31"/>
        <v>775</v>
      </c>
    </row>
    <row r="64" spans="1:29" ht="25.5" customHeight="1" x14ac:dyDescent="0.3">
      <c r="A64" s="293" t="s">
        <v>143</v>
      </c>
      <c r="B64" s="299" t="s">
        <v>39</v>
      </c>
      <c r="C64" s="72" t="s">
        <v>186</v>
      </c>
      <c r="D64" s="72" t="s">
        <v>26</v>
      </c>
      <c r="E64" s="274" t="s">
        <v>247</v>
      </c>
      <c r="F64" s="82" t="s">
        <v>118</v>
      </c>
      <c r="G64" s="12"/>
      <c r="H64" s="34">
        <v>1</v>
      </c>
      <c r="I64" s="197"/>
      <c r="J64" s="198"/>
      <c r="K64" s="198"/>
      <c r="L64" s="198"/>
      <c r="M64" s="198">
        <v>25</v>
      </c>
      <c r="N64" s="198"/>
      <c r="O64" s="198"/>
      <c r="P64" s="200">
        <f t="shared" ref="P64:P89" si="32">H64*25-Q64</f>
        <v>0</v>
      </c>
      <c r="Q64" s="34">
        <f t="shared" ref="Q64:Q89" si="33">SUM(I64:O64)</f>
        <v>25</v>
      </c>
      <c r="R64" s="27">
        <f t="shared" ref="R64:R89" si="34">SUM(I64:P64)</f>
        <v>25</v>
      </c>
      <c r="S64" s="34">
        <f t="shared" ref="S64:S73" si="35">H64</f>
        <v>1</v>
      </c>
      <c r="T64" s="221"/>
      <c r="U64" s="198"/>
      <c r="V64" s="198"/>
      <c r="W64" s="198"/>
      <c r="X64" s="198">
        <v>25</v>
      </c>
      <c r="Y64" s="198"/>
      <c r="Z64" s="198"/>
      <c r="AA64" s="200">
        <f t="shared" ref="AA64:AA89" si="36">S64*25-AB64</f>
        <v>0</v>
      </c>
      <c r="AB64" s="34">
        <f t="shared" ref="AB64:AB89" si="37">SUM(T64:Z64)</f>
        <v>25</v>
      </c>
      <c r="AC64" s="34">
        <f t="shared" ref="AC64:AC89" si="38">SUM(T64:AA64)</f>
        <v>25</v>
      </c>
    </row>
    <row r="65" spans="1:29" ht="27" customHeight="1" x14ac:dyDescent="0.3">
      <c r="A65" s="294"/>
      <c r="B65" s="300"/>
      <c r="C65" s="1" t="s">
        <v>187</v>
      </c>
      <c r="D65" s="1" t="s">
        <v>26</v>
      </c>
      <c r="E65" s="275" t="s">
        <v>247</v>
      </c>
      <c r="F65" s="83" t="s">
        <v>154</v>
      </c>
      <c r="G65" s="12"/>
      <c r="H65" s="22">
        <v>2</v>
      </c>
      <c r="I65" s="117"/>
      <c r="J65" s="208"/>
      <c r="K65" s="208">
        <v>30</v>
      </c>
      <c r="L65" s="208"/>
      <c r="M65" s="208"/>
      <c r="N65" s="208"/>
      <c r="O65" s="208"/>
      <c r="P65" s="207">
        <f t="shared" si="32"/>
        <v>20</v>
      </c>
      <c r="Q65" s="22">
        <f t="shared" si="33"/>
        <v>30</v>
      </c>
      <c r="R65" s="45">
        <f t="shared" si="34"/>
        <v>50</v>
      </c>
      <c r="S65" s="22">
        <f t="shared" si="35"/>
        <v>2</v>
      </c>
      <c r="T65" s="224"/>
      <c r="U65" s="208"/>
      <c r="V65" s="208">
        <v>30</v>
      </c>
      <c r="W65" s="208"/>
      <c r="X65" s="208"/>
      <c r="Y65" s="208"/>
      <c r="Z65" s="208"/>
      <c r="AA65" s="207">
        <f t="shared" si="36"/>
        <v>20</v>
      </c>
      <c r="AB65" s="22">
        <f t="shared" si="37"/>
        <v>30</v>
      </c>
      <c r="AC65" s="22">
        <f t="shared" si="38"/>
        <v>50</v>
      </c>
    </row>
    <row r="66" spans="1:29" ht="24.75" customHeight="1" x14ac:dyDescent="0.3">
      <c r="A66" s="294"/>
      <c r="B66" s="300"/>
      <c r="C66" s="1" t="s">
        <v>188</v>
      </c>
      <c r="D66" s="1" t="s">
        <v>26</v>
      </c>
      <c r="E66" s="275" t="s">
        <v>247</v>
      </c>
      <c r="F66" s="83" t="s">
        <v>118</v>
      </c>
      <c r="G66" s="12"/>
      <c r="H66" s="22">
        <v>1</v>
      </c>
      <c r="I66" s="117">
        <v>9</v>
      </c>
      <c r="J66" s="208"/>
      <c r="K66" s="208"/>
      <c r="L66" s="208"/>
      <c r="M66" s="208"/>
      <c r="N66" s="208"/>
      <c r="O66" s="208"/>
      <c r="P66" s="207">
        <f t="shared" si="32"/>
        <v>16</v>
      </c>
      <c r="Q66" s="22">
        <f t="shared" si="33"/>
        <v>9</v>
      </c>
      <c r="R66" s="45">
        <f t="shared" si="34"/>
        <v>25</v>
      </c>
      <c r="S66" s="22">
        <f t="shared" si="35"/>
        <v>1</v>
      </c>
      <c r="T66" s="224">
        <v>9</v>
      </c>
      <c r="U66" s="208"/>
      <c r="V66" s="208"/>
      <c r="W66" s="208"/>
      <c r="X66" s="208"/>
      <c r="Y66" s="208"/>
      <c r="Z66" s="208"/>
      <c r="AA66" s="207">
        <f t="shared" si="36"/>
        <v>16</v>
      </c>
      <c r="AB66" s="22">
        <f t="shared" si="37"/>
        <v>9</v>
      </c>
      <c r="AC66" s="22">
        <f t="shared" si="38"/>
        <v>25</v>
      </c>
    </row>
    <row r="67" spans="1:29" ht="31.5" customHeight="1" thickBot="1" x14ac:dyDescent="0.35">
      <c r="A67" s="295"/>
      <c r="B67" s="301"/>
      <c r="C67" s="74" t="s">
        <v>189</v>
      </c>
      <c r="D67" s="74" t="s">
        <v>26</v>
      </c>
      <c r="E67" s="276" t="s">
        <v>247</v>
      </c>
      <c r="F67" s="84" t="s">
        <v>118</v>
      </c>
      <c r="G67" s="12"/>
      <c r="H67" s="23">
        <v>1</v>
      </c>
      <c r="I67" s="213">
        <v>9</v>
      </c>
      <c r="J67" s="214"/>
      <c r="K67" s="214"/>
      <c r="L67" s="214"/>
      <c r="M67" s="214"/>
      <c r="N67" s="214"/>
      <c r="O67" s="214"/>
      <c r="P67" s="226">
        <f t="shared" si="32"/>
        <v>16</v>
      </c>
      <c r="Q67" s="23">
        <f t="shared" si="33"/>
        <v>9</v>
      </c>
      <c r="R67" s="28">
        <f t="shared" si="34"/>
        <v>25</v>
      </c>
      <c r="S67" s="31">
        <f t="shared" si="35"/>
        <v>1</v>
      </c>
      <c r="T67" s="225">
        <v>9</v>
      </c>
      <c r="U67" s="214"/>
      <c r="V67" s="214"/>
      <c r="W67" s="214"/>
      <c r="X67" s="214"/>
      <c r="Y67" s="214"/>
      <c r="Z67" s="214"/>
      <c r="AA67" s="226">
        <f t="shared" si="36"/>
        <v>16</v>
      </c>
      <c r="AB67" s="23">
        <f t="shared" si="37"/>
        <v>9</v>
      </c>
      <c r="AC67" s="23">
        <f t="shared" si="38"/>
        <v>25</v>
      </c>
    </row>
    <row r="68" spans="1:29" ht="25.2" customHeight="1" x14ac:dyDescent="0.3">
      <c r="A68" s="305" t="s">
        <v>134</v>
      </c>
      <c r="B68" s="299" t="s">
        <v>140</v>
      </c>
      <c r="C68" s="72" t="s">
        <v>46</v>
      </c>
      <c r="D68" s="86" t="s">
        <v>27</v>
      </c>
      <c r="E68" s="81" t="s">
        <v>248</v>
      </c>
      <c r="F68" s="82" t="s">
        <v>123</v>
      </c>
      <c r="G68" s="14"/>
      <c r="H68" s="34">
        <v>2</v>
      </c>
      <c r="I68" s="197">
        <v>35</v>
      </c>
      <c r="J68" s="198"/>
      <c r="K68" s="198"/>
      <c r="L68" s="198"/>
      <c r="M68" s="198"/>
      <c r="N68" s="198"/>
      <c r="O68" s="199"/>
      <c r="P68" s="200">
        <f t="shared" si="32"/>
        <v>15</v>
      </c>
      <c r="Q68" s="34">
        <f t="shared" si="33"/>
        <v>35</v>
      </c>
      <c r="R68" s="27">
        <f t="shared" si="34"/>
        <v>50</v>
      </c>
      <c r="S68" s="34">
        <f t="shared" si="35"/>
        <v>2</v>
      </c>
      <c r="T68" s="221">
        <v>15</v>
      </c>
      <c r="U68" s="198"/>
      <c r="V68" s="198"/>
      <c r="W68" s="198"/>
      <c r="X68" s="198"/>
      <c r="Y68" s="198"/>
      <c r="Z68" s="198"/>
      <c r="AA68" s="200">
        <f t="shared" si="36"/>
        <v>35</v>
      </c>
      <c r="AB68" s="34">
        <f t="shared" si="37"/>
        <v>15</v>
      </c>
      <c r="AC68" s="34">
        <f t="shared" si="38"/>
        <v>50</v>
      </c>
    </row>
    <row r="69" spans="1:29" ht="25.2" customHeight="1" x14ac:dyDescent="0.3">
      <c r="A69" s="306"/>
      <c r="B69" s="300"/>
      <c r="C69" s="1" t="s">
        <v>64</v>
      </c>
      <c r="D69" s="1" t="s">
        <v>26</v>
      </c>
      <c r="E69" s="87" t="s">
        <v>248</v>
      </c>
      <c r="F69" s="83" t="s">
        <v>120</v>
      </c>
      <c r="G69" s="16"/>
      <c r="H69" s="21">
        <v>2</v>
      </c>
      <c r="I69" s="204"/>
      <c r="J69" s="205">
        <v>50</v>
      </c>
      <c r="K69" s="205"/>
      <c r="L69" s="205"/>
      <c r="M69" s="205"/>
      <c r="N69" s="205"/>
      <c r="O69" s="206"/>
      <c r="P69" s="207">
        <f t="shared" si="32"/>
        <v>0</v>
      </c>
      <c r="Q69" s="22">
        <f t="shared" si="33"/>
        <v>50</v>
      </c>
      <c r="R69" s="45">
        <f t="shared" si="34"/>
        <v>50</v>
      </c>
      <c r="S69" s="22">
        <f t="shared" si="35"/>
        <v>2</v>
      </c>
      <c r="T69" s="224"/>
      <c r="U69" s="208">
        <v>25</v>
      </c>
      <c r="V69" s="208"/>
      <c r="W69" s="208"/>
      <c r="X69" s="208"/>
      <c r="Y69" s="208"/>
      <c r="Z69" s="208"/>
      <c r="AA69" s="207">
        <f t="shared" si="36"/>
        <v>25</v>
      </c>
      <c r="AB69" s="22">
        <f t="shared" si="37"/>
        <v>25</v>
      </c>
      <c r="AC69" s="22">
        <f t="shared" si="38"/>
        <v>50</v>
      </c>
    </row>
    <row r="70" spans="1:29" ht="25.2" customHeight="1" x14ac:dyDescent="0.3">
      <c r="A70" s="306"/>
      <c r="B70" s="300"/>
      <c r="C70" s="1" t="s">
        <v>47</v>
      </c>
      <c r="D70" s="88" t="s">
        <v>27</v>
      </c>
      <c r="E70" s="87" t="s">
        <v>248</v>
      </c>
      <c r="F70" s="83" t="s">
        <v>123</v>
      </c>
      <c r="G70" s="17"/>
      <c r="H70" s="21">
        <v>2</v>
      </c>
      <c r="I70" s="204">
        <v>35</v>
      </c>
      <c r="J70" s="205"/>
      <c r="K70" s="205"/>
      <c r="L70" s="205"/>
      <c r="M70" s="205"/>
      <c r="N70" s="205"/>
      <c r="O70" s="206"/>
      <c r="P70" s="207">
        <f t="shared" si="32"/>
        <v>15</v>
      </c>
      <c r="Q70" s="22">
        <f t="shared" si="33"/>
        <v>35</v>
      </c>
      <c r="R70" s="45">
        <f t="shared" si="34"/>
        <v>50</v>
      </c>
      <c r="S70" s="22">
        <f t="shared" si="35"/>
        <v>2</v>
      </c>
      <c r="T70" s="224">
        <v>15</v>
      </c>
      <c r="U70" s="208"/>
      <c r="V70" s="208"/>
      <c r="W70" s="208"/>
      <c r="X70" s="208"/>
      <c r="Y70" s="208"/>
      <c r="Z70" s="208"/>
      <c r="AA70" s="207">
        <f t="shared" si="36"/>
        <v>35</v>
      </c>
      <c r="AB70" s="22">
        <f t="shared" si="37"/>
        <v>15</v>
      </c>
      <c r="AC70" s="22">
        <f t="shared" si="38"/>
        <v>50</v>
      </c>
    </row>
    <row r="71" spans="1:29" ht="25.2" customHeight="1" x14ac:dyDescent="0.3">
      <c r="A71" s="306"/>
      <c r="B71" s="300"/>
      <c r="C71" s="1" t="s">
        <v>63</v>
      </c>
      <c r="D71" s="1" t="s">
        <v>26</v>
      </c>
      <c r="E71" s="87" t="s">
        <v>248</v>
      </c>
      <c r="F71" s="83" t="s">
        <v>120</v>
      </c>
      <c r="G71" s="17"/>
      <c r="H71" s="22">
        <v>2</v>
      </c>
      <c r="I71" s="117"/>
      <c r="J71" s="208">
        <v>50</v>
      </c>
      <c r="K71" s="208"/>
      <c r="L71" s="208"/>
      <c r="M71" s="208"/>
      <c r="N71" s="208"/>
      <c r="O71" s="209"/>
      <c r="P71" s="207">
        <f t="shared" si="32"/>
        <v>0</v>
      </c>
      <c r="Q71" s="22">
        <f t="shared" si="33"/>
        <v>50</v>
      </c>
      <c r="R71" s="45">
        <f t="shared" si="34"/>
        <v>50</v>
      </c>
      <c r="S71" s="22">
        <f t="shared" si="35"/>
        <v>2</v>
      </c>
      <c r="T71" s="224"/>
      <c r="U71" s="208">
        <v>25</v>
      </c>
      <c r="V71" s="208"/>
      <c r="W71" s="208"/>
      <c r="X71" s="208"/>
      <c r="Y71" s="208"/>
      <c r="Z71" s="208"/>
      <c r="AA71" s="207">
        <f t="shared" si="36"/>
        <v>25</v>
      </c>
      <c r="AB71" s="22">
        <f t="shared" si="37"/>
        <v>25</v>
      </c>
      <c r="AC71" s="22">
        <f t="shared" si="38"/>
        <v>50</v>
      </c>
    </row>
    <row r="72" spans="1:29" ht="25.2" customHeight="1" x14ac:dyDescent="0.3">
      <c r="A72" s="306"/>
      <c r="B72" s="300"/>
      <c r="C72" s="1" t="s">
        <v>48</v>
      </c>
      <c r="D72" s="88" t="s">
        <v>27</v>
      </c>
      <c r="E72" s="87" t="s">
        <v>248</v>
      </c>
      <c r="F72" s="83" t="s">
        <v>123</v>
      </c>
      <c r="G72" s="17"/>
      <c r="H72" s="31">
        <v>1</v>
      </c>
      <c r="I72" s="210">
        <v>20</v>
      </c>
      <c r="J72" s="211"/>
      <c r="K72" s="211"/>
      <c r="L72" s="211"/>
      <c r="M72" s="211"/>
      <c r="N72" s="211"/>
      <c r="O72" s="212"/>
      <c r="P72" s="207">
        <f t="shared" si="32"/>
        <v>5</v>
      </c>
      <c r="Q72" s="22">
        <f t="shared" si="33"/>
        <v>20</v>
      </c>
      <c r="R72" s="45">
        <f t="shared" si="34"/>
        <v>25</v>
      </c>
      <c r="S72" s="22">
        <f t="shared" si="35"/>
        <v>1</v>
      </c>
      <c r="T72" s="224">
        <v>15</v>
      </c>
      <c r="U72" s="208"/>
      <c r="V72" s="208"/>
      <c r="W72" s="208"/>
      <c r="X72" s="208"/>
      <c r="Y72" s="208"/>
      <c r="Z72" s="208"/>
      <c r="AA72" s="207">
        <f t="shared" si="36"/>
        <v>10</v>
      </c>
      <c r="AB72" s="22">
        <f t="shared" si="37"/>
        <v>15</v>
      </c>
      <c r="AC72" s="22">
        <f t="shared" si="38"/>
        <v>25</v>
      </c>
    </row>
    <row r="73" spans="1:29" ht="25.2" customHeight="1" thickBot="1" x14ac:dyDescent="0.35">
      <c r="A73" s="307"/>
      <c r="B73" s="301"/>
      <c r="C73" s="75" t="s">
        <v>65</v>
      </c>
      <c r="D73" s="75" t="s">
        <v>26</v>
      </c>
      <c r="E73" s="286" t="s">
        <v>248</v>
      </c>
      <c r="F73" s="85" t="s">
        <v>120</v>
      </c>
      <c r="G73" s="17"/>
      <c r="H73" s="23">
        <v>2</v>
      </c>
      <c r="I73" s="210"/>
      <c r="J73" s="211"/>
      <c r="K73" s="211">
        <v>35</v>
      </c>
      <c r="L73" s="211"/>
      <c r="M73" s="211"/>
      <c r="N73" s="211"/>
      <c r="O73" s="212"/>
      <c r="P73" s="229">
        <f t="shared" si="32"/>
        <v>15</v>
      </c>
      <c r="Q73" s="23">
        <f t="shared" si="33"/>
        <v>35</v>
      </c>
      <c r="R73" s="28">
        <f t="shared" si="34"/>
        <v>50</v>
      </c>
      <c r="S73" s="31">
        <f t="shared" si="35"/>
        <v>2</v>
      </c>
      <c r="T73" s="233"/>
      <c r="U73" s="211"/>
      <c r="V73" s="211">
        <v>15</v>
      </c>
      <c r="W73" s="211"/>
      <c r="X73" s="211"/>
      <c r="Y73" s="211"/>
      <c r="Z73" s="211"/>
      <c r="AA73" s="229">
        <f t="shared" si="36"/>
        <v>35</v>
      </c>
      <c r="AB73" s="23">
        <f t="shared" si="37"/>
        <v>15</v>
      </c>
      <c r="AC73" s="23">
        <f t="shared" si="38"/>
        <v>50</v>
      </c>
    </row>
    <row r="74" spans="1:29" ht="25.2" customHeight="1" x14ac:dyDescent="0.3">
      <c r="A74" s="366" t="s">
        <v>157</v>
      </c>
      <c r="B74" s="349" t="s">
        <v>141</v>
      </c>
      <c r="C74" s="350" t="s">
        <v>224</v>
      </c>
      <c r="D74" s="350" t="s">
        <v>26</v>
      </c>
      <c r="E74" s="350" t="s">
        <v>247</v>
      </c>
      <c r="F74" s="351" t="s">
        <v>125</v>
      </c>
      <c r="G74" s="128"/>
      <c r="H74" s="27">
        <v>2</v>
      </c>
      <c r="I74" s="197">
        <v>20</v>
      </c>
      <c r="J74" s="234"/>
      <c r="K74" s="198"/>
      <c r="L74" s="198"/>
      <c r="M74" s="198"/>
      <c r="N74" s="198"/>
      <c r="O74" s="198"/>
      <c r="P74" s="200">
        <f t="shared" si="32"/>
        <v>30</v>
      </c>
      <c r="Q74" s="133">
        <f t="shared" si="33"/>
        <v>20</v>
      </c>
      <c r="R74" s="34">
        <f t="shared" si="34"/>
        <v>50</v>
      </c>
      <c r="S74" s="34">
        <v>2</v>
      </c>
      <c r="T74" s="197">
        <v>10</v>
      </c>
      <c r="U74" s="198"/>
      <c r="V74" s="198"/>
      <c r="W74" s="198"/>
      <c r="X74" s="198"/>
      <c r="Y74" s="198"/>
      <c r="Z74" s="198"/>
      <c r="AA74" s="200">
        <f t="shared" si="36"/>
        <v>40</v>
      </c>
      <c r="AB74" s="129">
        <f t="shared" si="37"/>
        <v>10</v>
      </c>
      <c r="AC74" s="34">
        <f t="shared" si="38"/>
        <v>50</v>
      </c>
    </row>
    <row r="75" spans="1:29" ht="25.2" customHeight="1" x14ac:dyDescent="0.3">
      <c r="A75" s="367"/>
      <c r="B75" s="353"/>
      <c r="C75" s="354" t="s">
        <v>223</v>
      </c>
      <c r="D75" s="354" t="s">
        <v>26</v>
      </c>
      <c r="E75" s="354" t="s">
        <v>247</v>
      </c>
      <c r="F75" s="355" t="s">
        <v>125</v>
      </c>
      <c r="G75" s="128"/>
      <c r="H75" s="45">
        <v>2</v>
      </c>
      <c r="I75" s="117">
        <v>20</v>
      </c>
      <c r="J75" s="208"/>
      <c r="K75" s="208"/>
      <c r="L75" s="208"/>
      <c r="M75" s="208"/>
      <c r="N75" s="208"/>
      <c r="O75" s="208"/>
      <c r="P75" s="207">
        <f>H75*25-Q75</f>
        <v>30</v>
      </c>
      <c r="Q75" s="134">
        <f>SUM(I75:O75)</f>
        <v>20</v>
      </c>
      <c r="R75" s="22">
        <f>SUM(I75:P75)</f>
        <v>50</v>
      </c>
      <c r="S75" s="257">
        <v>2</v>
      </c>
      <c r="T75" s="117">
        <v>10</v>
      </c>
      <c r="U75" s="208"/>
      <c r="V75" s="208"/>
      <c r="W75" s="208"/>
      <c r="X75" s="208"/>
      <c r="Y75" s="208"/>
      <c r="Z75" s="208"/>
      <c r="AA75" s="207">
        <f>S75*25-AB75</f>
        <v>40</v>
      </c>
      <c r="AB75" s="130">
        <f>SUM(T75:Z75)</f>
        <v>10</v>
      </c>
      <c r="AC75" s="22">
        <f>SUM(T75:AA75)</f>
        <v>50</v>
      </c>
    </row>
    <row r="76" spans="1:29" ht="25.2" customHeight="1" x14ac:dyDescent="0.3">
      <c r="A76" s="367"/>
      <c r="B76" s="353"/>
      <c r="C76" s="354" t="s">
        <v>197</v>
      </c>
      <c r="D76" s="354" t="s">
        <v>26</v>
      </c>
      <c r="E76" s="354" t="s">
        <v>247</v>
      </c>
      <c r="F76" s="355" t="s">
        <v>125</v>
      </c>
      <c r="G76" s="128"/>
      <c r="H76" s="45">
        <v>1</v>
      </c>
      <c r="I76" s="117">
        <v>15</v>
      </c>
      <c r="J76" s="208"/>
      <c r="K76" s="208"/>
      <c r="L76" s="208"/>
      <c r="M76" s="208"/>
      <c r="N76" s="208"/>
      <c r="O76" s="208"/>
      <c r="P76" s="207">
        <f t="shared" si="32"/>
        <v>10</v>
      </c>
      <c r="Q76" s="134">
        <f t="shared" si="33"/>
        <v>15</v>
      </c>
      <c r="R76" s="22">
        <f t="shared" si="34"/>
        <v>25</v>
      </c>
      <c r="S76" s="134">
        <v>1</v>
      </c>
      <c r="T76" s="117">
        <v>5</v>
      </c>
      <c r="U76" s="208"/>
      <c r="V76" s="208"/>
      <c r="W76" s="208"/>
      <c r="X76" s="208"/>
      <c r="Y76" s="208"/>
      <c r="Z76" s="208"/>
      <c r="AA76" s="207">
        <f t="shared" si="36"/>
        <v>20</v>
      </c>
      <c r="AB76" s="130">
        <f t="shared" si="37"/>
        <v>5</v>
      </c>
      <c r="AC76" s="22">
        <f t="shared" si="38"/>
        <v>25</v>
      </c>
    </row>
    <row r="77" spans="1:29" ht="25.2" customHeight="1" x14ac:dyDescent="0.3">
      <c r="A77" s="367"/>
      <c r="B77" s="353"/>
      <c r="C77" s="354" t="s">
        <v>93</v>
      </c>
      <c r="D77" s="354" t="s">
        <v>26</v>
      </c>
      <c r="E77" s="354" t="s">
        <v>247</v>
      </c>
      <c r="F77" s="355" t="s">
        <v>125</v>
      </c>
      <c r="G77" s="128"/>
      <c r="H77" s="45">
        <v>1</v>
      </c>
      <c r="I77" s="117">
        <v>15</v>
      </c>
      <c r="J77" s="208"/>
      <c r="K77" s="208"/>
      <c r="L77" s="208"/>
      <c r="M77" s="208"/>
      <c r="N77" s="208"/>
      <c r="O77" s="208"/>
      <c r="P77" s="207">
        <f t="shared" si="32"/>
        <v>10</v>
      </c>
      <c r="Q77" s="134">
        <f t="shared" si="33"/>
        <v>15</v>
      </c>
      <c r="R77" s="22">
        <f t="shared" si="34"/>
        <v>25</v>
      </c>
      <c r="S77" s="134">
        <f t="shared" ref="S77:S89" si="39">H77</f>
        <v>1</v>
      </c>
      <c r="T77" s="117">
        <v>5</v>
      </c>
      <c r="U77" s="208"/>
      <c r="V77" s="208"/>
      <c r="W77" s="208"/>
      <c r="X77" s="208"/>
      <c r="Y77" s="208"/>
      <c r="Z77" s="208"/>
      <c r="AA77" s="207">
        <f t="shared" si="36"/>
        <v>20</v>
      </c>
      <c r="AB77" s="130">
        <f t="shared" si="37"/>
        <v>5</v>
      </c>
      <c r="AC77" s="22">
        <f t="shared" si="38"/>
        <v>25</v>
      </c>
    </row>
    <row r="78" spans="1:29" ht="25.2" customHeight="1" x14ac:dyDescent="0.25">
      <c r="A78" s="367"/>
      <c r="B78" s="353"/>
      <c r="C78" s="354" t="s">
        <v>92</v>
      </c>
      <c r="D78" s="88" t="s">
        <v>27</v>
      </c>
      <c r="E78" s="354" t="s">
        <v>247</v>
      </c>
      <c r="F78" s="355" t="s">
        <v>125</v>
      </c>
      <c r="G78" s="128"/>
      <c r="H78" s="45">
        <v>1</v>
      </c>
      <c r="I78" s="117">
        <v>20</v>
      </c>
      <c r="J78" s="208"/>
      <c r="K78" s="208"/>
      <c r="L78" s="235"/>
      <c r="M78" s="235"/>
      <c r="N78" s="235"/>
      <c r="O78" s="235"/>
      <c r="P78" s="207">
        <f t="shared" si="32"/>
        <v>5</v>
      </c>
      <c r="Q78" s="134">
        <f t="shared" si="33"/>
        <v>20</v>
      </c>
      <c r="R78" s="22">
        <f t="shared" si="34"/>
        <v>25</v>
      </c>
      <c r="S78" s="134">
        <f t="shared" si="39"/>
        <v>1</v>
      </c>
      <c r="T78" s="117">
        <v>10</v>
      </c>
      <c r="U78" s="208"/>
      <c r="V78" s="208"/>
      <c r="W78" s="235"/>
      <c r="X78" s="235"/>
      <c r="Y78" s="235"/>
      <c r="Z78" s="235"/>
      <c r="AA78" s="207">
        <f t="shared" si="36"/>
        <v>15</v>
      </c>
      <c r="AB78" s="130">
        <f t="shared" si="37"/>
        <v>10</v>
      </c>
      <c r="AC78" s="22">
        <f t="shared" si="38"/>
        <v>25</v>
      </c>
    </row>
    <row r="79" spans="1:29" ht="25.2" customHeight="1" x14ac:dyDescent="0.25">
      <c r="A79" s="367"/>
      <c r="B79" s="353"/>
      <c r="C79" s="354" t="s">
        <v>76</v>
      </c>
      <c r="D79" s="354" t="s">
        <v>26</v>
      </c>
      <c r="E79" s="354" t="s">
        <v>247</v>
      </c>
      <c r="F79" s="355" t="s">
        <v>126</v>
      </c>
      <c r="G79" s="128"/>
      <c r="H79" s="45">
        <v>2</v>
      </c>
      <c r="I79" s="117"/>
      <c r="J79" s="208">
        <v>30</v>
      </c>
      <c r="K79" s="208"/>
      <c r="L79" s="235"/>
      <c r="M79" s="235"/>
      <c r="N79" s="235"/>
      <c r="O79" s="235"/>
      <c r="P79" s="207">
        <f t="shared" si="32"/>
        <v>20</v>
      </c>
      <c r="Q79" s="134">
        <f t="shared" si="33"/>
        <v>30</v>
      </c>
      <c r="R79" s="22">
        <f t="shared" si="34"/>
        <v>50</v>
      </c>
      <c r="S79" s="134">
        <f t="shared" si="39"/>
        <v>2</v>
      </c>
      <c r="T79" s="117"/>
      <c r="U79" s="208">
        <v>10</v>
      </c>
      <c r="V79" s="208"/>
      <c r="W79" s="235"/>
      <c r="X79" s="235"/>
      <c r="Y79" s="235"/>
      <c r="Z79" s="235"/>
      <c r="AA79" s="207">
        <f t="shared" si="36"/>
        <v>40</v>
      </c>
      <c r="AB79" s="130">
        <f t="shared" si="37"/>
        <v>10</v>
      </c>
      <c r="AC79" s="22">
        <f t="shared" si="38"/>
        <v>50</v>
      </c>
    </row>
    <row r="80" spans="1:29" ht="25.2" customHeight="1" x14ac:dyDescent="0.25">
      <c r="A80" s="367"/>
      <c r="B80" s="353"/>
      <c r="C80" s="354" t="s">
        <v>91</v>
      </c>
      <c r="D80" s="354" t="s">
        <v>26</v>
      </c>
      <c r="E80" s="354" t="s">
        <v>247</v>
      </c>
      <c r="F80" s="355" t="s">
        <v>125</v>
      </c>
      <c r="G80" s="128"/>
      <c r="H80" s="123">
        <v>1</v>
      </c>
      <c r="I80" s="117">
        <v>20</v>
      </c>
      <c r="J80" s="208"/>
      <c r="K80" s="208"/>
      <c r="L80" s="235"/>
      <c r="M80" s="235"/>
      <c r="N80" s="235"/>
      <c r="O80" s="235"/>
      <c r="P80" s="207">
        <f t="shared" si="32"/>
        <v>5</v>
      </c>
      <c r="Q80" s="134">
        <f t="shared" si="33"/>
        <v>20</v>
      </c>
      <c r="R80" s="22">
        <f t="shared" si="34"/>
        <v>25</v>
      </c>
      <c r="S80" s="134">
        <f t="shared" si="39"/>
        <v>1</v>
      </c>
      <c r="T80" s="117">
        <v>10</v>
      </c>
      <c r="U80" s="208"/>
      <c r="V80" s="208"/>
      <c r="W80" s="235"/>
      <c r="X80" s="235"/>
      <c r="Y80" s="235"/>
      <c r="Z80" s="235"/>
      <c r="AA80" s="207">
        <f t="shared" si="36"/>
        <v>15</v>
      </c>
      <c r="AB80" s="130">
        <f t="shared" si="37"/>
        <v>10</v>
      </c>
      <c r="AC80" s="22">
        <f t="shared" si="38"/>
        <v>25</v>
      </c>
    </row>
    <row r="81" spans="1:29" ht="25.2" customHeight="1" x14ac:dyDescent="0.25">
      <c r="A81" s="367"/>
      <c r="B81" s="353"/>
      <c r="C81" s="354" t="s">
        <v>85</v>
      </c>
      <c r="D81" s="354" t="s">
        <v>26</v>
      </c>
      <c r="E81" s="354" t="s">
        <v>247</v>
      </c>
      <c r="F81" s="355" t="s">
        <v>126</v>
      </c>
      <c r="G81" s="128"/>
      <c r="H81" s="123">
        <v>2</v>
      </c>
      <c r="I81" s="117"/>
      <c r="J81" s="208"/>
      <c r="K81" s="208"/>
      <c r="L81" s="236">
        <v>20</v>
      </c>
      <c r="M81" s="235"/>
      <c r="N81" s="235"/>
      <c r="O81" s="235"/>
      <c r="P81" s="207">
        <f t="shared" si="32"/>
        <v>30</v>
      </c>
      <c r="Q81" s="135">
        <f t="shared" si="33"/>
        <v>20</v>
      </c>
      <c r="R81" s="31">
        <f t="shared" si="34"/>
        <v>50</v>
      </c>
      <c r="S81" s="135">
        <f t="shared" si="39"/>
        <v>2</v>
      </c>
      <c r="T81" s="117"/>
      <c r="U81" s="208"/>
      <c r="V81" s="208"/>
      <c r="W81" s="236">
        <v>10</v>
      </c>
      <c r="X81" s="235"/>
      <c r="Y81" s="235"/>
      <c r="Z81" s="235"/>
      <c r="AA81" s="207">
        <f t="shared" si="36"/>
        <v>40</v>
      </c>
      <c r="AB81" s="131">
        <f t="shared" si="37"/>
        <v>10</v>
      </c>
      <c r="AC81" s="31">
        <f t="shared" si="38"/>
        <v>50</v>
      </c>
    </row>
    <row r="82" spans="1:29" ht="25.2" customHeight="1" x14ac:dyDescent="0.25">
      <c r="A82" s="367"/>
      <c r="B82" s="353"/>
      <c r="C82" s="354" t="s">
        <v>195</v>
      </c>
      <c r="D82" s="354" t="s">
        <v>26</v>
      </c>
      <c r="E82" s="354" t="s">
        <v>247</v>
      </c>
      <c r="F82" s="355" t="s">
        <v>125</v>
      </c>
      <c r="G82" s="128"/>
      <c r="H82" s="45">
        <v>1</v>
      </c>
      <c r="I82" s="117">
        <v>20</v>
      </c>
      <c r="J82" s="208"/>
      <c r="K82" s="208"/>
      <c r="L82" s="236"/>
      <c r="M82" s="235"/>
      <c r="N82" s="235"/>
      <c r="O82" s="235"/>
      <c r="P82" s="207">
        <f t="shared" si="32"/>
        <v>5</v>
      </c>
      <c r="Q82" s="135">
        <f t="shared" si="33"/>
        <v>20</v>
      </c>
      <c r="R82" s="31">
        <f t="shared" si="34"/>
        <v>25</v>
      </c>
      <c r="S82" s="135">
        <f t="shared" si="39"/>
        <v>1</v>
      </c>
      <c r="T82" s="117">
        <v>10</v>
      </c>
      <c r="U82" s="208"/>
      <c r="V82" s="208"/>
      <c r="W82" s="235"/>
      <c r="X82" s="235"/>
      <c r="Y82" s="235"/>
      <c r="Z82" s="235"/>
      <c r="AA82" s="207">
        <f t="shared" si="36"/>
        <v>15</v>
      </c>
      <c r="AB82" s="131">
        <f t="shared" si="37"/>
        <v>10</v>
      </c>
      <c r="AC82" s="31">
        <f t="shared" si="38"/>
        <v>25</v>
      </c>
    </row>
    <row r="83" spans="1:29" ht="33.75" customHeight="1" thickBot="1" x14ac:dyDescent="0.3">
      <c r="A83" s="368"/>
      <c r="B83" s="359"/>
      <c r="C83" s="360" t="s">
        <v>196</v>
      </c>
      <c r="D83" s="360" t="s">
        <v>26</v>
      </c>
      <c r="E83" s="360" t="s">
        <v>247</v>
      </c>
      <c r="F83" s="361" t="s">
        <v>126</v>
      </c>
      <c r="G83" s="128"/>
      <c r="H83" s="28">
        <v>2</v>
      </c>
      <c r="I83" s="213"/>
      <c r="J83" s="214">
        <v>30</v>
      </c>
      <c r="K83" s="214"/>
      <c r="L83" s="175"/>
      <c r="M83" s="237"/>
      <c r="N83" s="237"/>
      <c r="O83" s="237"/>
      <c r="P83" s="223">
        <f t="shared" si="32"/>
        <v>20</v>
      </c>
      <c r="Q83" s="136">
        <f t="shared" si="33"/>
        <v>30</v>
      </c>
      <c r="R83" s="23">
        <f t="shared" si="34"/>
        <v>50</v>
      </c>
      <c r="S83" s="136">
        <f t="shared" si="39"/>
        <v>2</v>
      </c>
      <c r="T83" s="213"/>
      <c r="U83" s="214">
        <v>10</v>
      </c>
      <c r="V83" s="214"/>
      <c r="W83" s="237"/>
      <c r="X83" s="237"/>
      <c r="Y83" s="237"/>
      <c r="Z83" s="237"/>
      <c r="AA83" s="223">
        <f t="shared" si="36"/>
        <v>40</v>
      </c>
      <c r="AB83" s="132">
        <f t="shared" si="37"/>
        <v>10</v>
      </c>
      <c r="AC83" s="23">
        <f t="shared" si="38"/>
        <v>50</v>
      </c>
    </row>
    <row r="84" spans="1:29" ht="25.2" customHeight="1" x14ac:dyDescent="0.3">
      <c r="A84" s="369" t="s">
        <v>227</v>
      </c>
      <c r="B84" s="348" t="s">
        <v>192</v>
      </c>
      <c r="C84" s="350" t="s">
        <v>160</v>
      </c>
      <c r="D84" s="350" t="s">
        <v>26</v>
      </c>
      <c r="E84" s="350" t="s">
        <v>247</v>
      </c>
      <c r="F84" s="351" t="s">
        <v>125</v>
      </c>
      <c r="G84" s="10"/>
      <c r="H84" s="34">
        <v>2</v>
      </c>
      <c r="I84" s="239">
        <v>30</v>
      </c>
      <c r="J84" s="89"/>
      <c r="K84" s="198"/>
      <c r="L84" s="198"/>
      <c r="M84" s="198"/>
      <c r="N84" s="198"/>
      <c r="O84" s="199"/>
      <c r="P84" s="200">
        <f t="shared" si="32"/>
        <v>20</v>
      </c>
      <c r="Q84" s="34">
        <f t="shared" si="33"/>
        <v>30</v>
      </c>
      <c r="R84" s="27">
        <f t="shared" si="34"/>
        <v>50</v>
      </c>
      <c r="S84" s="34">
        <f t="shared" si="39"/>
        <v>2</v>
      </c>
      <c r="T84" s="243">
        <v>10</v>
      </c>
      <c r="U84" s="89"/>
      <c r="V84" s="198"/>
      <c r="W84" s="198"/>
      <c r="X84" s="198"/>
      <c r="Y84" s="198"/>
      <c r="Z84" s="198"/>
      <c r="AA84" s="200">
        <f t="shared" si="36"/>
        <v>40</v>
      </c>
      <c r="AB84" s="34">
        <f t="shared" si="37"/>
        <v>10</v>
      </c>
      <c r="AC84" s="34">
        <f t="shared" si="38"/>
        <v>50</v>
      </c>
    </row>
    <row r="85" spans="1:29" ht="25.2" customHeight="1" x14ac:dyDescent="0.3">
      <c r="A85" s="370"/>
      <c r="B85" s="352"/>
      <c r="C85" s="354" t="s">
        <v>161</v>
      </c>
      <c r="D85" s="354" t="s">
        <v>26</v>
      </c>
      <c r="E85" s="354" t="s">
        <v>247</v>
      </c>
      <c r="F85" s="355" t="s">
        <v>125</v>
      </c>
      <c r="G85" s="10"/>
      <c r="H85" s="21">
        <v>2</v>
      </c>
      <c r="I85" s="238"/>
      <c r="J85" s="100"/>
      <c r="K85" s="208">
        <v>30</v>
      </c>
      <c r="L85" s="208"/>
      <c r="M85" s="208"/>
      <c r="N85" s="208"/>
      <c r="O85" s="209"/>
      <c r="P85" s="207">
        <f t="shared" si="32"/>
        <v>20</v>
      </c>
      <c r="Q85" s="22">
        <f t="shared" si="33"/>
        <v>30</v>
      </c>
      <c r="R85" s="45">
        <f t="shared" si="34"/>
        <v>50</v>
      </c>
      <c r="S85" s="22">
        <f t="shared" si="39"/>
        <v>2</v>
      </c>
      <c r="T85" s="244"/>
      <c r="U85" s="90"/>
      <c r="V85" s="208">
        <v>15</v>
      </c>
      <c r="W85" s="208"/>
      <c r="X85" s="208"/>
      <c r="Y85" s="208"/>
      <c r="Z85" s="208"/>
      <c r="AA85" s="207">
        <f t="shared" si="36"/>
        <v>35</v>
      </c>
      <c r="AB85" s="22">
        <f t="shared" si="37"/>
        <v>15</v>
      </c>
      <c r="AC85" s="22">
        <f t="shared" si="38"/>
        <v>50</v>
      </c>
    </row>
    <row r="86" spans="1:29" ht="25.2" customHeight="1" x14ac:dyDescent="0.3">
      <c r="A86" s="370"/>
      <c r="B86" s="352"/>
      <c r="C86" s="354" t="s">
        <v>166</v>
      </c>
      <c r="D86" s="127" t="s">
        <v>27</v>
      </c>
      <c r="E86" s="354" t="s">
        <v>247</v>
      </c>
      <c r="F86" s="355" t="s">
        <v>125</v>
      </c>
      <c r="G86" s="10"/>
      <c r="H86" s="21">
        <v>3</v>
      </c>
      <c r="I86" s="238">
        <v>40</v>
      </c>
      <c r="J86" s="100"/>
      <c r="K86" s="205"/>
      <c r="L86" s="205"/>
      <c r="M86" s="205"/>
      <c r="N86" s="205"/>
      <c r="O86" s="206"/>
      <c r="P86" s="207">
        <f t="shared" si="32"/>
        <v>35</v>
      </c>
      <c r="Q86" s="22">
        <f t="shared" si="33"/>
        <v>40</v>
      </c>
      <c r="R86" s="45">
        <f t="shared" si="34"/>
        <v>75</v>
      </c>
      <c r="S86" s="22">
        <f t="shared" si="39"/>
        <v>3</v>
      </c>
      <c r="T86" s="242">
        <v>15</v>
      </c>
      <c r="U86" s="100"/>
      <c r="V86" s="208"/>
      <c r="W86" s="208"/>
      <c r="X86" s="208"/>
      <c r="Y86" s="208"/>
      <c r="Z86" s="208"/>
      <c r="AA86" s="207">
        <f t="shared" si="36"/>
        <v>60</v>
      </c>
      <c r="AB86" s="22">
        <f t="shared" si="37"/>
        <v>15</v>
      </c>
      <c r="AC86" s="22">
        <f t="shared" si="38"/>
        <v>75</v>
      </c>
    </row>
    <row r="87" spans="1:29" ht="25.2" customHeight="1" x14ac:dyDescent="0.3">
      <c r="A87" s="370"/>
      <c r="B87" s="352"/>
      <c r="C87" s="354" t="s">
        <v>167</v>
      </c>
      <c r="D87" s="363" t="s">
        <v>26</v>
      </c>
      <c r="E87" s="354" t="s">
        <v>247</v>
      </c>
      <c r="F87" s="355" t="s">
        <v>126</v>
      </c>
      <c r="G87" s="10"/>
      <c r="H87" s="21">
        <v>3</v>
      </c>
      <c r="I87" s="238"/>
      <c r="J87" s="100"/>
      <c r="K87" s="205">
        <v>40</v>
      </c>
      <c r="L87" s="205"/>
      <c r="M87" s="205"/>
      <c r="N87" s="205"/>
      <c r="O87" s="206"/>
      <c r="P87" s="207">
        <f t="shared" si="32"/>
        <v>35</v>
      </c>
      <c r="Q87" s="22">
        <f t="shared" si="33"/>
        <v>40</v>
      </c>
      <c r="R87" s="45">
        <f t="shared" si="34"/>
        <v>75</v>
      </c>
      <c r="S87" s="22">
        <f t="shared" si="39"/>
        <v>3</v>
      </c>
      <c r="T87" s="242"/>
      <c r="U87" s="100"/>
      <c r="V87" s="208">
        <v>20</v>
      </c>
      <c r="W87" s="208"/>
      <c r="X87" s="208"/>
      <c r="Y87" s="208"/>
      <c r="Z87" s="208"/>
      <c r="AA87" s="207">
        <f t="shared" si="36"/>
        <v>55</v>
      </c>
      <c r="AB87" s="22">
        <f t="shared" si="37"/>
        <v>20</v>
      </c>
      <c r="AC87" s="22">
        <f t="shared" si="38"/>
        <v>75</v>
      </c>
    </row>
    <row r="88" spans="1:29" ht="25.2" customHeight="1" x14ac:dyDescent="0.3">
      <c r="A88" s="370"/>
      <c r="B88" s="352"/>
      <c r="C88" s="371" t="s">
        <v>168</v>
      </c>
      <c r="D88" s="372" t="s">
        <v>26</v>
      </c>
      <c r="E88" s="354" t="s">
        <v>247</v>
      </c>
      <c r="F88" s="355" t="s">
        <v>125</v>
      </c>
      <c r="G88" s="10"/>
      <c r="H88" s="21">
        <v>2</v>
      </c>
      <c r="I88" s="238">
        <v>30</v>
      </c>
      <c r="J88" s="100"/>
      <c r="K88" s="205"/>
      <c r="L88" s="205"/>
      <c r="M88" s="205"/>
      <c r="N88" s="205"/>
      <c r="O88" s="206"/>
      <c r="P88" s="207">
        <f t="shared" si="32"/>
        <v>20</v>
      </c>
      <c r="Q88" s="22">
        <f t="shared" si="33"/>
        <v>30</v>
      </c>
      <c r="R88" s="45">
        <f t="shared" si="34"/>
        <v>50</v>
      </c>
      <c r="S88" s="22">
        <f t="shared" si="39"/>
        <v>2</v>
      </c>
      <c r="T88" s="242">
        <v>10</v>
      </c>
      <c r="U88" s="100"/>
      <c r="V88" s="208"/>
      <c r="W88" s="208"/>
      <c r="X88" s="208"/>
      <c r="Y88" s="208"/>
      <c r="Z88" s="208"/>
      <c r="AA88" s="207">
        <f t="shared" si="36"/>
        <v>40</v>
      </c>
      <c r="AB88" s="22">
        <f t="shared" si="37"/>
        <v>10</v>
      </c>
      <c r="AC88" s="22">
        <f t="shared" si="38"/>
        <v>50</v>
      </c>
    </row>
    <row r="89" spans="1:29" ht="32.4" customHeight="1" thickBot="1" x14ac:dyDescent="0.35">
      <c r="A89" s="373"/>
      <c r="B89" s="358"/>
      <c r="C89" s="360" t="s">
        <v>169</v>
      </c>
      <c r="D89" s="374" t="s">
        <v>26</v>
      </c>
      <c r="E89" s="360" t="s">
        <v>247</v>
      </c>
      <c r="F89" s="361" t="s">
        <v>126</v>
      </c>
      <c r="G89" s="10"/>
      <c r="H89" s="24">
        <v>3</v>
      </c>
      <c r="I89" s="240"/>
      <c r="J89" s="241"/>
      <c r="K89" s="192">
        <v>40</v>
      </c>
      <c r="L89" s="192"/>
      <c r="M89" s="192"/>
      <c r="N89" s="192"/>
      <c r="O89" s="202"/>
      <c r="P89" s="223">
        <f t="shared" si="32"/>
        <v>35</v>
      </c>
      <c r="Q89" s="23">
        <f t="shared" si="33"/>
        <v>40</v>
      </c>
      <c r="R89" s="28">
        <f t="shared" si="34"/>
        <v>75</v>
      </c>
      <c r="S89" s="23">
        <f t="shared" si="39"/>
        <v>3</v>
      </c>
      <c r="T89" s="245"/>
      <c r="U89" s="241"/>
      <c r="V89" s="214">
        <v>15</v>
      </c>
      <c r="W89" s="214"/>
      <c r="X89" s="214"/>
      <c r="Y89" s="214"/>
      <c r="Z89" s="214"/>
      <c r="AA89" s="223">
        <f t="shared" si="36"/>
        <v>60</v>
      </c>
      <c r="AB89" s="23">
        <f t="shared" si="37"/>
        <v>15</v>
      </c>
      <c r="AC89" s="23">
        <f t="shared" si="38"/>
        <v>75</v>
      </c>
    </row>
    <row r="90" spans="1:29" ht="21.6" customHeight="1" thickBot="1" x14ac:dyDescent="0.35">
      <c r="A90" s="296" t="s">
        <v>8</v>
      </c>
      <c r="B90" s="297"/>
      <c r="C90" s="297"/>
      <c r="D90" s="297"/>
      <c r="E90" s="297"/>
      <c r="F90" s="298"/>
      <c r="G90" s="11"/>
      <c r="H90" s="20">
        <f t="shared" ref="H90:AC90" si="40">SUM(H91:H106)+SUM(H111:H119)</f>
        <v>33</v>
      </c>
      <c r="I90" s="20">
        <f t="shared" si="40"/>
        <v>200</v>
      </c>
      <c r="J90" s="20">
        <f t="shared" si="40"/>
        <v>180</v>
      </c>
      <c r="K90" s="20">
        <f t="shared" si="40"/>
        <v>90</v>
      </c>
      <c r="L90" s="20">
        <f t="shared" si="40"/>
        <v>60</v>
      </c>
      <c r="M90" s="20">
        <f t="shared" si="40"/>
        <v>40</v>
      </c>
      <c r="N90" s="20">
        <f t="shared" si="40"/>
        <v>0</v>
      </c>
      <c r="O90" s="20">
        <f t="shared" si="40"/>
        <v>0</v>
      </c>
      <c r="P90" s="20">
        <f t="shared" si="40"/>
        <v>255</v>
      </c>
      <c r="Q90" s="20">
        <f t="shared" si="40"/>
        <v>570</v>
      </c>
      <c r="R90" s="20">
        <f t="shared" si="40"/>
        <v>825</v>
      </c>
      <c r="S90" s="20">
        <f t="shared" si="40"/>
        <v>33</v>
      </c>
      <c r="T90" s="20">
        <f t="shared" si="40"/>
        <v>135</v>
      </c>
      <c r="U90" s="20">
        <f t="shared" si="40"/>
        <v>65</v>
      </c>
      <c r="V90" s="20">
        <f t="shared" si="40"/>
        <v>65</v>
      </c>
      <c r="W90" s="20">
        <f t="shared" si="40"/>
        <v>50</v>
      </c>
      <c r="X90" s="20">
        <f t="shared" si="40"/>
        <v>15</v>
      </c>
      <c r="Y90" s="20">
        <f t="shared" si="40"/>
        <v>0</v>
      </c>
      <c r="Z90" s="20">
        <f t="shared" si="40"/>
        <v>0</v>
      </c>
      <c r="AA90" s="20">
        <f t="shared" si="40"/>
        <v>495</v>
      </c>
      <c r="AB90" s="20">
        <f t="shared" si="40"/>
        <v>330</v>
      </c>
      <c r="AC90" s="20">
        <f t="shared" si="40"/>
        <v>825</v>
      </c>
    </row>
    <row r="91" spans="1:29" ht="64.8" customHeight="1" thickBot="1" x14ac:dyDescent="0.35">
      <c r="A91" s="93" t="s">
        <v>142</v>
      </c>
      <c r="B91" s="94" t="s">
        <v>255</v>
      </c>
      <c r="C91" s="375" t="s">
        <v>251</v>
      </c>
      <c r="D91" s="95" t="s">
        <v>26</v>
      </c>
      <c r="E91" s="279" t="s">
        <v>247</v>
      </c>
      <c r="F91" s="96" t="s">
        <v>118</v>
      </c>
      <c r="G91" s="12"/>
      <c r="H91" s="20">
        <v>1</v>
      </c>
      <c r="I91" s="194"/>
      <c r="J91" s="193"/>
      <c r="K91" s="193"/>
      <c r="L91" s="193"/>
      <c r="M91" s="193">
        <v>25</v>
      </c>
      <c r="N91" s="193"/>
      <c r="O91" s="195"/>
      <c r="P91" s="196">
        <f t="shared" ref="P91:P125" si="41">H91*25-Q91</f>
        <v>0</v>
      </c>
      <c r="Q91" s="26">
        <f t="shared" ref="Q91:Q125" si="42">SUM(I91:O91)</f>
        <v>25</v>
      </c>
      <c r="R91" s="20">
        <f t="shared" ref="R91:R125" si="43">SUM(I91:P91)</f>
        <v>25</v>
      </c>
      <c r="S91" s="19">
        <f t="shared" ref="S91:S125" si="44">H91</f>
        <v>1</v>
      </c>
      <c r="T91" s="230"/>
      <c r="U91" s="231"/>
      <c r="V91" s="231"/>
      <c r="W91" s="231"/>
      <c r="X91" s="231">
        <v>15</v>
      </c>
      <c r="Y91" s="231"/>
      <c r="Z91" s="231"/>
      <c r="AA91" s="196">
        <f t="shared" ref="AA91:AA125" si="45">S91*25-AB91</f>
        <v>10</v>
      </c>
      <c r="AB91" s="24">
        <f t="shared" ref="AB91:AB125" si="46">SUM(T91:Z91)</f>
        <v>15</v>
      </c>
      <c r="AC91" s="37">
        <f t="shared" ref="AC91:AC125" si="47">SUM(T91:AA91)</f>
        <v>25</v>
      </c>
    </row>
    <row r="92" spans="1:29" ht="34.200000000000003" customHeight="1" x14ac:dyDescent="0.3">
      <c r="A92" s="293" t="s">
        <v>135</v>
      </c>
      <c r="B92" s="299" t="s">
        <v>144</v>
      </c>
      <c r="C92" s="72" t="s">
        <v>54</v>
      </c>
      <c r="D92" s="72" t="s">
        <v>26</v>
      </c>
      <c r="E92" s="72" t="s">
        <v>248</v>
      </c>
      <c r="F92" s="82" t="s">
        <v>123</v>
      </c>
      <c r="G92" s="12"/>
      <c r="H92" s="34">
        <v>1</v>
      </c>
      <c r="I92" s="197">
        <v>20</v>
      </c>
      <c r="J92" s="198"/>
      <c r="K92" s="198"/>
      <c r="L92" s="198"/>
      <c r="M92" s="198"/>
      <c r="N92" s="198"/>
      <c r="O92" s="198"/>
      <c r="P92" s="200">
        <f t="shared" si="41"/>
        <v>5</v>
      </c>
      <c r="Q92" s="34">
        <f t="shared" si="42"/>
        <v>20</v>
      </c>
      <c r="R92" s="27">
        <f t="shared" si="43"/>
        <v>25</v>
      </c>
      <c r="S92" s="34">
        <f t="shared" si="44"/>
        <v>1</v>
      </c>
      <c r="T92" s="221">
        <v>15</v>
      </c>
      <c r="U92" s="198"/>
      <c r="V92" s="198"/>
      <c r="W92" s="198"/>
      <c r="X92" s="198"/>
      <c r="Y92" s="198"/>
      <c r="Z92" s="198"/>
      <c r="AA92" s="200">
        <f t="shared" si="45"/>
        <v>10</v>
      </c>
      <c r="AB92" s="34">
        <f t="shared" si="46"/>
        <v>15</v>
      </c>
      <c r="AC92" s="34">
        <f t="shared" si="47"/>
        <v>25</v>
      </c>
    </row>
    <row r="93" spans="1:29" ht="30" customHeight="1" x14ac:dyDescent="0.3">
      <c r="A93" s="294"/>
      <c r="B93" s="300"/>
      <c r="C93" s="1" t="s">
        <v>59</v>
      </c>
      <c r="D93" s="1" t="s">
        <v>26</v>
      </c>
      <c r="E93" s="1" t="s">
        <v>248</v>
      </c>
      <c r="F93" s="83" t="s">
        <v>120</v>
      </c>
      <c r="G93" s="12"/>
      <c r="H93" s="21">
        <v>1</v>
      </c>
      <c r="I93" s="204"/>
      <c r="J93" s="205"/>
      <c r="K93" s="205"/>
      <c r="L93" s="205">
        <v>20</v>
      </c>
      <c r="M93" s="205"/>
      <c r="N93" s="205"/>
      <c r="O93" s="205"/>
      <c r="P93" s="207">
        <f t="shared" si="41"/>
        <v>5</v>
      </c>
      <c r="Q93" s="22">
        <f t="shared" si="42"/>
        <v>20</v>
      </c>
      <c r="R93" s="45">
        <f t="shared" si="43"/>
        <v>25</v>
      </c>
      <c r="S93" s="22">
        <f t="shared" si="44"/>
        <v>1</v>
      </c>
      <c r="T93" s="232"/>
      <c r="U93" s="205"/>
      <c r="V93" s="205"/>
      <c r="W93" s="205">
        <v>15</v>
      </c>
      <c r="X93" s="205"/>
      <c r="Y93" s="205"/>
      <c r="Z93" s="205"/>
      <c r="AA93" s="207">
        <f t="shared" si="45"/>
        <v>10</v>
      </c>
      <c r="AB93" s="22">
        <f t="shared" si="46"/>
        <v>15</v>
      </c>
      <c r="AC93" s="22">
        <f t="shared" si="47"/>
        <v>25</v>
      </c>
    </row>
    <row r="94" spans="1:29" ht="33" customHeight="1" x14ac:dyDescent="0.3">
      <c r="A94" s="294"/>
      <c r="B94" s="300"/>
      <c r="C94" s="1" t="s">
        <v>55</v>
      </c>
      <c r="D94" s="1" t="s">
        <v>26</v>
      </c>
      <c r="E94" s="1" t="s">
        <v>248</v>
      </c>
      <c r="F94" s="83" t="s">
        <v>123</v>
      </c>
      <c r="G94" s="12"/>
      <c r="H94" s="22">
        <v>1</v>
      </c>
      <c r="I94" s="117">
        <v>20</v>
      </c>
      <c r="J94" s="208"/>
      <c r="K94" s="208"/>
      <c r="L94" s="208"/>
      <c r="M94" s="208"/>
      <c r="N94" s="208"/>
      <c r="O94" s="208"/>
      <c r="P94" s="207">
        <f t="shared" si="41"/>
        <v>5</v>
      </c>
      <c r="Q94" s="22">
        <f t="shared" si="42"/>
        <v>20</v>
      </c>
      <c r="R94" s="45">
        <f t="shared" si="43"/>
        <v>25</v>
      </c>
      <c r="S94" s="22">
        <f t="shared" si="44"/>
        <v>1</v>
      </c>
      <c r="T94" s="224">
        <v>15</v>
      </c>
      <c r="U94" s="208"/>
      <c r="V94" s="208"/>
      <c r="W94" s="208"/>
      <c r="X94" s="208"/>
      <c r="Y94" s="208"/>
      <c r="Z94" s="208"/>
      <c r="AA94" s="207">
        <f t="shared" si="45"/>
        <v>10</v>
      </c>
      <c r="AB94" s="22">
        <f t="shared" si="46"/>
        <v>15</v>
      </c>
      <c r="AC94" s="22">
        <f t="shared" si="47"/>
        <v>25</v>
      </c>
    </row>
    <row r="95" spans="1:29" ht="32.4" customHeight="1" x14ac:dyDescent="0.3">
      <c r="A95" s="294"/>
      <c r="B95" s="300"/>
      <c r="C95" s="1" t="s">
        <v>58</v>
      </c>
      <c r="D95" s="1" t="s">
        <v>26</v>
      </c>
      <c r="E95" s="1" t="s">
        <v>248</v>
      </c>
      <c r="F95" s="83" t="s">
        <v>120</v>
      </c>
      <c r="G95" s="12"/>
      <c r="H95" s="22">
        <v>1</v>
      </c>
      <c r="I95" s="117"/>
      <c r="J95" s="208"/>
      <c r="K95" s="208">
        <v>20</v>
      </c>
      <c r="L95" s="208"/>
      <c r="M95" s="208"/>
      <c r="N95" s="208"/>
      <c r="O95" s="208"/>
      <c r="P95" s="207">
        <f t="shared" si="41"/>
        <v>5</v>
      </c>
      <c r="Q95" s="22">
        <f t="shared" si="42"/>
        <v>20</v>
      </c>
      <c r="R95" s="45">
        <f t="shared" si="43"/>
        <v>25</v>
      </c>
      <c r="S95" s="22">
        <f t="shared" si="44"/>
        <v>1</v>
      </c>
      <c r="T95" s="224"/>
      <c r="U95" s="208"/>
      <c r="V95" s="208">
        <v>15</v>
      </c>
      <c r="W95" s="208"/>
      <c r="X95" s="208"/>
      <c r="Y95" s="208"/>
      <c r="Z95" s="208"/>
      <c r="AA95" s="207">
        <f t="shared" si="45"/>
        <v>10</v>
      </c>
      <c r="AB95" s="22">
        <f t="shared" si="46"/>
        <v>15</v>
      </c>
      <c r="AC95" s="22">
        <f t="shared" si="47"/>
        <v>25</v>
      </c>
    </row>
    <row r="96" spans="1:29" ht="33" customHeight="1" x14ac:dyDescent="0.3">
      <c r="A96" s="294"/>
      <c r="B96" s="300"/>
      <c r="C96" s="1" t="s">
        <v>56</v>
      </c>
      <c r="D96" s="1" t="s">
        <v>26</v>
      </c>
      <c r="E96" s="1" t="s">
        <v>248</v>
      </c>
      <c r="F96" s="83" t="s">
        <v>123</v>
      </c>
      <c r="G96" s="12"/>
      <c r="H96" s="22">
        <v>1</v>
      </c>
      <c r="I96" s="117">
        <v>20</v>
      </c>
      <c r="J96" s="208"/>
      <c r="K96" s="208"/>
      <c r="L96" s="208"/>
      <c r="M96" s="208"/>
      <c r="N96" s="208"/>
      <c r="O96" s="208"/>
      <c r="P96" s="207">
        <f t="shared" si="41"/>
        <v>5</v>
      </c>
      <c r="Q96" s="22">
        <f t="shared" si="42"/>
        <v>20</v>
      </c>
      <c r="R96" s="45">
        <f t="shared" si="43"/>
        <v>25</v>
      </c>
      <c r="S96" s="22">
        <f t="shared" si="44"/>
        <v>1</v>
      </c>
      <c r="T96" s="224">
        <v>15</v>
      </c>
      <c r="U96" s="208"/>
      <c r="V96" s="208"/>
      <c r="W96" s="208"/>
      <c r="X96" s="208"/>
      <c r="Y96" s="208"/>
      <c r="Z96" s="208"/>
      <c r="AA96" s="207">
        <f t="shared" si="45"/>
        <v>10</v>
      </c>
      <c r="AB96" s="22">
        <f t="shared" si="46"/>
        <v>15</v>
      </c>
      <c r="AC96" s="22">
        <f t="shared" si="47"/>
        <v>25</v>
      </c>
    </row>
    <row r="97" spans="1:29" ht="33" customHeight="1" thickBot="1" x14ac:dyDescent="0.35">
      <c r="A97" s="295"/>
      <c r="B97" s="301"/>
      <c r="C97" s="74" t="s">
        <v>57</v>
      </c>
      <c r="D97" s="74" t="s">
        <v>26</v>
      </c>
      <c r="E97" s="278" t="s">
        <v>248</v>
      </c>
      <c r="F97" s="84" t="s">
        <v>120</v>
      </c>
      <c r="G97" s="13"/>
      <c r="H97" s="23">
        <v>1</v>
      </c>
      <c r="I97" s="213"/>
      <c r="J97" s="214"/>
      <c r="K97" s="214">
        <v>20</v>
      </c>
      <c r="L97" s="214"/>
      <c r="M97" s="214"/>
      <c r="N97" s="214"/>
      <c r="O97" s="214"/>
      <c r="P97" s="226">
        <f t="shared" si="41"/>
        <v>5</v>
      </c>
      <c r="Q97" s="23">
        <f t="shared" si="42"/>
        <v>20</v>
      </c>
      <c r="R97" s="28">
        <f t="shared" si="43"/>
        <v>25</v>
      </c>
      <c r="S97" s="31">
        <f t="shared" si="44"/>
        <v>1</v>
      </c>
      <c r="T97" s="225"/>
      <c r="U97" s="214"/>
      <c r="V97" s="214">
        <v>15</v>
      </c>
      <c r="W97" s="214"/>
      <c r="X97" s="214"/>
      <c r="Y97" s="214"/>
      <c r="Z97" s="214"/>
      <c r="AA97" s="226">
        <f t="shared" si="45"/>
        <v>10</v>
      </c>
      <c r="AB97" s="23">
        <f t="shared" si="46"/>
        <v>15</v>
      </c>
      <c r="AC97" s="23">
        <f t="shared" si="47"/>
        <v>25</v>
      </c>
    </row>
    <row r="98" spans="1:29" ht="25.2" customHeight="1" x14ac:dyDescent="0.3">
      <c r="A98" s="293" t="s">
        <v>136</v>
      </c>
      <c r="B98" s="299" t="s">
        <v>145</v>
      </c>
      <c r="C98" s="72" t="s">
        <v>103</v>
      </c>
      <c r="D98" s="72" t="s">
        <v>26</v>
      </c>
      <c r="E98" s="72" t="s">
        <v>248</v>
      </c>
      <c r="F98" s="82" t="s">
        <v>123</v>
      </c>
      <c r="G98" s="12"/>
      <c r="H98" s="104">
        <v>1</v>
      </c>
      <c r="I98" s="116">
        <v>20</v>
      </c>
      <c r="J98" s="227"/>
      <c r="K98" s="227"/>
      <c r="L98" s="227"/>
      <c r="M98" s="227"/>
      <c r="N98" s="227"/>
      <c r="O98" s="228"/>
      <c r="P98" s="200">
        <f t="shared" si="41"/>
        <v>5</v>
      </c>
      <c r="Q98" s="34">
        <f t="shared" si="42"/>
        <v>20</v>
      </c>
      <c r="R98" s="27">
        <f t="shared" si="43"/>
        <v>25</v>
      </c>
      <c r="S98" s="34">
        <f t="shared" si="44"/>
        <v>1</v>
      </c>
      <c r="T98" s="232">
        <v>15</v>
      </c>
      <c r="U98" s="205"/>
      <c r="V98" s="205"/>
      <c r="W98" s="205"/>
      <c r="X98" s="205"/>
      <c r="Y98" s="205"/>
      <c r="Z98" s="205"/>
      <c r="AA98" s="200">
        <f t="shared" si="45"/>
        <v>10</v>
      </c>
      <c r="AB98" s="34">
        <f t="shared" si="46"/>
        <v>15</v>
      </c>
      <c r="AC98" s="34">
        <f t="shared" si="47"/>
        <v>25</v>
      </c>
    </row>
    <row r="99" spans="1:29" ht="25.2" customHeight="1" x14ac:dyDescent="0.3">
      <c r="A99" s="294"/>
      <c r="B99" s="300"/>
      <c r="C99" s="1" t="s">
        <v>104</v>
      </c>
      <c r="D99" s="1" t="s">
        <v>26</v>
      </c>
      <c r="E99" s="1" t="s">
        <v>248</v>
      </c>
      <c r="F99" s="83" t="s">
        <v>120</v>
      </c>
      <c r="G99" s="12"/>
      <c r="H99" s="22">
        <v>1</v>
      </c>
      <c r="I99" s="117"/>
      <c r="J99" s="208"/>
      <c r="K99" s="208">
        <v>20</v>
      </c>
      <c r="L99" s="208"/>
      <c r="M99" s="208"/>
      <c r="N99" s="208"/>
      <c r="O99" s="209"/>
      <c r="P99" s="207">
        <f t="shared" si="41"/>
        <v>5</v>
      </c>
      <c r="Q99" s="22">
        <f t="shared" si="42"/>
        <v>20</v>
      </c>
      <c r="R99" s="45">
        <f t="shared" si="43"/>
        <v>25</v>
      </c>
      <c r="S99" s="22">
        <f t="shared" si="44"/>
        <v>1</v>
      </c>
      <c r="T99" s="224"/>
      <c r="U99" s="208"/>
      <c r="V99" s="208">
        <v>15</v>
      </c>
      <c r="W99" s="208"/>
      <c r="X99" s="208"/>
      <c r="Y99" s="208"/>
      <c r="Z99" s="208"/>
      <c r="AA99" s="207">
        <f t="shared" si="45"/>
        <v>10</v>
      </c>
      <c r="AB99" s="22">
        <f t="shared" si="46"/>
        <v>15</v>
      </c>
      <c r="AC99" s="22">
        <f t="shared" si="47"/>
        <v>25</v>
      </c>
    </row>
    <row r="100" spans="1:29" ht="25.2" customHeight="1" x14ac:dyDescent="0.3">
      <c r="A100" s="294"/>
      <c r="B100" s="300"/>
      <c r="C100" s="1" t="s">
        <v>102</v>
      </c>
      <c r="D100" s="88" t="s">
        <v>27</v>
      </c>
      <c r="E100" s="1" t="s">
        <v>248</v>
      </c>
      <c r="F100" s="83" t="s">
        <v>123</v>
      </c>
      <c r="G100" s="12"/>
      <c r="H100" s="104">
        <v>1</v>
      </c>
      <c r="I100" s="116">
        <v>20</v>
      </c>
      <c r="J100" s="227"/>
      <c r="K100" s="227"/>
      <c r="L100" s="227"/>
      <c r="M100" s="227"/>
      <c r="N100" s="227"/>
      <c r="O100" s="228"/>
      <c r="P100" s="207">
        <f t="shared" si="41"/>
        <v>5</v>
      </c>
      <c r="Q100" s="22">
        <f t="shared" si="42"/>
        <v>20</v>
      </c>
      <c r="R100" s="45">
        <f t="shared" si="43"/>
        <v>25</v>
      </c>
      <c r="S100" s="22">
        <f t="shared" si="44"/>
        <v>1</v>
      </c>
      <c r="T100" s="224">
        <v>15</v>
      </c>
      <c r="U100" s="208"/>
      <c r="V100" s="208"/>
      <c r="W100" s="208"/>
      <c r="X100" s="208"/>
      <c r="Y100" s="208"/>
      <c r="Z100" s="208"/>
      <c r="AA100" s="207">
        <f t="shared" si="45"/>
        <v>10</v>
      </c>
      <c r="AB100" s="22">
        <f t="shared" si="46"/>
        <v>15</v>
      </c>
      <c r="AC100" s="22">
        <f t="shared" si="47"/>
        <v>25</v>
      </c>
    </row>
    <row r="101" spans="1:29" ht="25.2" customHeight="1" thickBot="1" x14ac:dyDescent="0.35">
      <c r="A101" s="312"/>
      <c r="B101" s="301"/>
      <c r="C101" s="75" t="s">
        <v>83</v>
      </c>
      <c r="D101" s="75" t="s">
        <v>26</v>
      </c>
      <c r="E101" s="285" t="s">
        <v>248</v>
      </c>
      <c r="F101" s="85" t="s">
        <v>120</v>
      </c>
      <c r="G101" s="12"/>
      <c r="H101" s="31">
        <v>1</v>
      </c>
      <c r="I101" s="210"/>
      <c r="J101" s="211">
        <v>20</v>
      </c>
      <c r="K101" s="211"/>
      <c r="L101" s="211"/>
      <c r="M101" s="211"/>
      <c r="N101" s="211"/>
      <c r="O101" s="212"/>
      <c r="P101" s="229">
        <f t="shared" si="41"/>
        <v>5</v>
      </c>
      <c r="Q101" s="31">
        <f t="shared" si="42"/>
        <v>20</v>
      </c>
      <c r="R101" s="123">
        <f t="shared" si="43"/>
        <v>25</v>
      </c>
      <c r="S101" s="31">
        <f t="shared" si="44"/>
        <v>1</v>
      </c>
      <c r="T101" s="233"/>
      <c r="U101" s="211">
        <v>15</v>
      </c>
      <c r="V101" s="211"/>
      <c r="W101" s="211"/>
      <c r="X101" s="211"/>
      <c r="Y101" s="211"/>
      <c r="Z101" s="211"/>
      <c r="AA101" s="229">
        <f t="shared" si="45"/>
        <v>10</v>
      </c>
      <c r="AB101" s="31">
        <f t="shared" si="46"/>
        <v>15</v>
      </c>
      <c r="AC101" s="31">
        <f t="shared" si="47"/>
        <v>25</v>
      </c>
    </row>
    <row r="102" spans="1:29" ht="78" customHeight="1" thickBot="1" x14ac:dyDescent="0.35">
      <c r="A102" s="97" t="s">
        <v>228</v>
      </c>
      <c r="B102" s="95" t="s">
        <v>229</v>
      </c>
      <c r="C102" s="95" t="s">
        <v>230</v>
      </c>
      <c r="D102" s="95" t="s">
        <v>26</v>
      </c>
      <c r="E102" s="95" t="s">
        <v>247</v>
      </c>
      <c r="F102" s="96" t="s">
        <v>120</v>
      </c>
      <c r="G102" s="128"/>
      <c r="H102" s="20">
        <v>1</v>
      </c>
      <c r="I102" s="261"/>
      <c r="J102" s="193"/>
      <c r="K102" s="193"/>
      <c r="L102" s="193"/>
      <c r="M102" s="193">
        <v>15</v>
      </c>
      <c r="N102" s="193"/>
      <c r="O102" s="193"/>
      <c r="P102" s="196">
        <f>H102*25-Q102</f>
        <v>10</v>
      </c>
      <c r="Q102" s="20">
        <f>SUM(I102:O102)</f>
        <v>15</v>
      </c>
      <c r="R102" s="20">
        <f>SUM(I102:P102)</f>
        <v>25</v>
      </c>
      <c r="S102" s="259">
        <v>1</v>
      </c>
      <c r="T102" s="261"/>
      <c r="U102" s="193"/>
      <c r="V102" s="193"/>
      <c r="W102" s="193">
        <v>15</v>
      </c>
      <c r="X102" s="193"/>
      <c r="Y102" s="193"/>
      <c r="Z102" s="193"/>
      <c r="AA102" s="196">
        <f>S102*25-AB102</f>
        <v>10</v>
      </c>
      <c r="AB102" s="20">
        <f>SUM(T102:Z102)</f>
        <v>15</v>
      </c>
      <c r="AC102" s="20">
        <f>SUM(T102:AA102)</f>
        <v>25</v>
      </c>
    </row>
    <row r="103" spans="1:29" ht="25.2" customHeight="1" x14ac:dyDescent="0.3">
      <c r="A103" s="331" t="s">
        <v>231</v>
      </c>
      <c r="B103" s="302" t="s">
        <v>219</v>
      </c>
      <c r="C103" s="157" t="s">
        <v>198</v>
      </c>
      <c r="D103" s="157" t="s">
        <v>26</v>
      </c>
      <c r="E103" s="157" t="s">
        <v>247</v>
      </c>
      <c r="F103" s="166" t="s">
        <v>125</v>
      </c>
      <c r="G103" s="12"/>
      <c r="H103" s="149">
        <v>1</v>
      </c>
      <c r="I103" s="183">
        <v>20</v>
      </c>
      <c r="J103" s="184"/>
      <c r="K103" s="184"/>
      <c r="L103" s="184"/>
      <c r="M103" s="184"/>
      <c r="N103" s="184"/>
      <c r="O103" s="184"/>
      <c r="P103" s="138">
        <f t="shared" si="41"/>
        <v>5</v>
      </c>
      <c r="Q103" s="167">
        <f t="shared" ref="Q103:Q110" si="48">SUM(I103:O103)</f>
        <v>20</v>
      </c>
      <c r="R103" s="156">
        <f t="shared" ref="R103:R110" si="49">SUM(I103:P103)</f>
        <v>25</v>
      </c>
      <c r="S103" s="145">
        <f t="shared" si="44"/>
        <v>1</v>
      </c>
      <c r="T103" s="183">
        <v>15</v>
      </c>
      <c r="U103" s="184"/>
      <c r="V103" s="184"/>
      <c r="W103" s="184"/>
      <c r="X103" s="184"/>
      <c r="Y103" s="184"/>
      <c r="Z103" s="184"/>
      <c r="AA103" s="138">
        <f t="shared" si="45"/>
        <v>10</v>
      </c>
      <c r="AB103" s="156">
        <f t="shared" ref="AB103:AB110" si="50">SUM(T103:Z103)</f>
        <v>15</v>
      </c>
      <c r="AC103" s="153">
        <f t="shared" ref="AC103:AC110" si="51">SUM(T103:AA103)</f>
        <v>25</v>
      </c>
    </row>
    <row r="104" spans="1:29" ht="25.2" customHeight="1" x14ac:dyDescent="0.3">
      <c r="A104" s="332"/>
      <c r="B104" s="303"/>
      <c r="C104" s="158" t="s">
        <v>199</v>
      </c>
      <c r="D104" s="157" t="s">
        <v>26</v>
      </c>
      <c r="E104" s="158" t="s">
        <v>247</v>
      </c>
      <c r="F104" s="159" t="s">
        <v>126</v>
      </c>
      <c r="G104" s="12"/>
      <c r="H104" s="148">
        <v>2</v>
      </c>
      <c r="I104" s="186"/>
      <c r="J104" s="187">
        <v>40</v>
      </c>
      <c r="K104" s="187"/>
      <c r="L104" s="187"/>
      <c r="M104" s="187"/>
      <c r="N104" s="187"/>
      <c r="O104" s="187"/>
      <c r="P104" s="137">
        <f t="shared" si="41"/>
        <v>10</v>
      </c>
      <c r="Q104" s="165">
        <f t="shared" si="48"/>
        <v>40</v>
      </c>
      <c r="R104" s="155">
        <f t="shared" si="49"/>
        <v>50</v>
      </c>
      <c r="S104" s="144">
        <f t="shared" si="44"/>
        <v>2</v>
      </c>
      <c r="T104" s="186"/>
      <c r="U104" s="187">
        <v>20</v>
      </c>
      <c r="V104" s="187"/>
      <c r="W104" s="187"/>
      <c r="X104" s="187"/>
      <c r="Y104" s="187"/>
      <c r="Z104" s="187"/>
      <c r="AA104" s="137">
        <f t="shared" si="45"/>
        <v>30</v>
      </c>
      <c r="AB104" s="155">
        <f t="shared" si="50"/>
        <v>20</v>
      </c>
      <c r="AC104" s="152">
        <f t="shared" si="51"/>
        <v>50</v>
      </c>
    </row>
    <row r="105" spans="1:29" ht="25.2" customHeight="1" x14ac:dyDescent="0.3">
      <c r="A105" s="332"/>
      <c r="B105" s="303"/>
      <c r="C105" s="158" t="s">
        <v>200</v>
      </c>
      <c r="D105" s="157" t="s">
        <v>26</v>
      </c>
      <c r="E105" s="158" t="s">
        <v>247</v>
      </c>
      <c r="F105" s="159" t="s">
        <v>125</v>
      </c>
      <c r="G105" s="12"/>
      <c r="H105" s="148">
        <v>1</v>
      </c>
      <c r="I105" s="186">
        <v>20</v>
      </c>
      <c r="J105" s="187"/>
      <c r="K105" s="187"/>
      <c r="L105" s="187"/>
      <c r="M105" s="187"/>
      <c r="N105" s="187"/>
      <c r="O105" s="187"/>
      <c r="P105" s="137">
        <f t="shared" si="41"/>
        <v>5</v>
      </c>
      <c r="Q105" s="165">
        <f t="shared" si="48"/>
        <v>20</v>
      </c>
      <c r="R105" s="155">
        <f t="shared" si="49"/>
        <v>25</v>
      </c>
      <c r="S105" s="144">
        <f t="shared" si="44"/>
        <v>1</v>
      </c>
      <c r="T105" s="186">
        <v>15</v>
      </c>
      <c r="U105" s="187"/>
      <c r="V105" s="187"/>
      <c r="W105" s="187"/>
      <c r="X105" s="187"/>
      <c r="Y105" s="187"/>
      <c r="Z105" s="187"/>
      <c r="AA105" s="137">
        <f t="shared" si="45"/>
        <v>10</v>
      </c>
      <c r="AB105" s="155">
        <f t="shared" si="50"/>
        <v>15</v>
      </c>
      <c r="AC105" s="152">
        <f t="shared" si="51"/>
        <v>25</v>
      </c>
    </row>
    <row r="106" spans="1:29" ht="25.2" customHeight="1" thickBot="1" x14ac:dyDescent="0.35">
      <c r="A106" s="333"/>
      <c r="B106" s="304"/>
      <c r="C106" s="160" t="s">
        <v>201</v>
      </c>
      <c r="D106" s="161" t="s">
        <v>26</v>
      </c>
      <c r="E106" s="160" t="s">
        <v>247</v>
      </c>
      <c r="F106" s="162" t="s">
        <v>126</v>
      </c>
      <c r="G106" s="12"/>
      <c r="H106" s="150">
        <v>2</v>
      </c>
      <c r="I106" s="190"/>
      <c r="J106" s="191"/>
      <c r="K106" s="191"/>
      <c r="L106" s="191">
        <v>40</v>
      </c>
      <c r="M106" s="191"/>
      <c r="N106" s="191"/>
      <c r="O106" s="191"/>
      <c r="P106" s="164">
        <f t="shared" si="41"/>
        <v>10</v>
      </c>
      <c r="Q106" s="142">
        <f t="shared" si="48"/>
        <v>40</v>
      </c>
      <c r="R106" s="150">
        <f t="shared" si="49"/>
        <v>50</v>
      </c>
      <c r="S106" s="146">
        <f t="shared" si="44"/>
        <v>2</v>
      </c>
      <c r="T106" s="190"/>
      <c r="U106" s="191"/>
      <c r="V106" s="191"/>
      <c r="W106" s="191">
        <v>20</v>
      </c>
      <c r="X106" s="191"/>
      <c r="Y106" s="191"/>
      <c r="Z106" s="191"/>
      <c r="AA106" s="164">
        <f t="shared" si="45"/>
        <v>30</v>
      </c>
      <c r="AB106" s="150">
        <f t="shared" si="50"/>
        <v>20</v>
      </c>
      <c r="AC106" s="146">
        <f t="shared" si="51"/>
        <v>50</v>
      </c>
    </row>
    <row r="107" spans="1:29" ht="25.2" customHeight="1" x14ac:dyDescent="0.3">
      <c r="A107" s="334" t="s">
        <v>232</v>
      </c>
      <c r="B107" s="302" t="s">
        <v>218</v>
      </c>
      <c r="C107" s="157" t="s">
        <v>202</v>
      </c>
      <c r="D107" s="157" t="s">
        <v>26</v>
      </c>
      <c r="E107" s="157" t="s">
        <v>247</v>
      </c>
      <c r="F107" s="166" t="s">
        <v>125</v>
      </c>
      <c r="G107" s="12"/>
      <c r="H107" s="149">
        <v>1</v>
      </c>
      <c r="I107" s="183">
        <v>20</v>
      </c>
      <c r="J107" s="184"/>
      <c r="K107" s="184"/>
      <c r="L107" s="184"/>
      <c r="M107" s="184"/>
      <c r="N107" s="184"/>
      <c r="O107" s="184"/>
      <c r="P107" s="138">
        <f t="shared" si="41"/>
        <v>5</v>
      </c>
      <c r="Q107" s="167">
        <f t="shared" si="48"/>
        <v>20</v>
      </c>
      <c r="R107" s="156">
        <f t="shared" si="49"/>
        <v>25</v>
      </c>
      <c r="S107" s="145">
        <f t="shared" si="44"/>
        <v>1</v>
      </c>
      <c r="T107" s="183">
        <v>15</v>
      </c>
      <c r="U107" s="184"/>
      <c r="V107" s="184"/>
      <c r="W107" s="184"/>
      <c r="X107" s="184"/>
      <c r="Y107" s="184"/>
      <c r="Z107" s="184"/>
      <c r="AA107" s="138">
        <f t="shared" si="45"/>
        <v>10</v>
      </c>
      <c r="AB107" s="156">
        <f t="shared" si="50"/>
        <v>15</v>
      </c>
      <c r="AC107" s="153">
        <f t="shared" si="51"/>
        <v>25</v>
      </c>
    </row>
    <row r="108" spans="1:29" ht="25.2" customHeight="1" x14ac:dyDescent="0.3">
      <c r="A108" s="335"/>
      <c r="B108" s="303"/>
      <c r="C108" s="158" t="s">
        <v>203</v>
      </c>
      <c r="D108" s="157" t="s">
        <v>26</v>
      </c>
      <c r="E108" s="158" t="s">
        <v>247</v>
      </c>
      <c r="F108" s="159" t="s">
        <v>126</v>
      </c>
      <c r="G108" s="12"/>
      <c r="H108" s="148">
        <v>2</v>
      </c>
      <c r="I108" s="186"/>
      <c r="J108" s="187">
        <v>40</v>
      </c>
      <c r="K108" s="187"/>
      <c r="L108" s="187"/>
      <c r="M108" s="187"/>
      <c r="N108" s="187"/>
      <c r="O108" s="187"/>
      <c r="P108" s="137">
        <f t="shared" si="41"/>
        <v>10</v>
      </c>
      <c r="Q108" s="165">
        <f t="shared" si="48"/>
        <v>40</v>
      </c>
      <c r="R108" s="155">
        <f t="shared" si="49"/>
        <v>50</v>
      </c>
      <c r="S108" s="144">
        <f t="shared" si="44"/>
        <v>2</v>
      </c>
      <c r="T108" s="186"/>
      <c r="U108" s="187">
        <v>20</v>
      </c>
      <c r="V108" s="187"/>
      <c r="W108" s="187"/>
      <c r="X108" s="187"/>
      <c r="Y108" s="187"/>
      <c r="Z108" s="187"/>
      <c r="AA108" s="137">
        <f t="shared" si="45"/>
        <v>30</v>
      </c>
      <c r="AB108" s="155">
        <f t="shared" si="50"/>
        <v>20</v>
      </c>
      <c r="AC108" s="152">
        <f t="shared" si="51"/>
        <v>50</v>
      </c>
    </row>
    <row r="109" spans="1:29" ht="25.2" customHeight="1" x14ac:dyDescent="0.3">
      <c r="A109" s="335"/>
      <c r="B109" s="303"/>
      <c r="C109" s="158" t="s">
        <v>204</v>
      </c>
      <c r="D109" s="157" t="s">
        <v>26</v>
      </c>
      <c r="E109" s="158" t="s">
        <v>247</v>
      </c>
      <c r="F109" s="159" t="s">
        <v>125</v>
      </c>
      <c r="G109" s="12"/>
      <c r="H109" s="148">
        <v>1</v>
      </c>
      <c r="I109" s="186">
        <v>20</v>
      </c>
      <c r="J109" s="187"/>
      <c r="K109" s="187"/>
      <c r="L109" s="187"/>
      <c r="M109" s="187"/>
      <c r="N109" s="187"/>
      <c r="O109" s="187"/>
      <c r="P109" s="137">
        <f t="shared" si="41"/>
        <v>5</v>
      </c>
      <c r="Q109" s="165">
        <f t="shared" si="48"/>
        <v>20</v>
      </c>
      <c r="R109" s="155">
        <f t="shared" si="49"/>
        <v>25</v>
      </c>
      <c r="S109" s="144">
        <f t="shared" si="44"/>
        <v>1</v>
      </c>
      <c r="T109" s="186">
        <v>15</v>
      </c>
      <c r="U109" s="187"/>
      <c r="V109" s="187"/>
      <c r="W109" s="187"/>
      <c r="X109" s="187"/>
      <c r="Y109" s="187"/>
      <c r="Z109" s="187"/>
      <c r="AA109" s="137">
        <f t="shared" si="45"/>
        <v>10</v>
      </c>
      <c r="AB109" s="155">
        <f t="shared" si="50"/>
        <v>15</v>
      </c>
      <c r="AC109" s="152">
        <f t="shared" si="51"/>
        <v>25</v>
      </c>
    </row>
    <row r="110" spans="1:29" ht="25.2" customHeight="1" thickBot="1" x14ac:dyDescent="0.35">
      <c r="A110" s="336"/>
      <c r="B110" s="304"/>
      <c r="C110" s="160" t="s">
        <v>205</v>
      </c>
      <c r="D110" s="161" t="s">
        <v>26</v>
      </c>
      <c r="E110" s="160" t="s">
        <v>247</v>
      </c>
      <c r="F110" s="162" t="s">
        <v>126</v>
      </c>
      <c r="G110" s="12"/>
      <c r="H110" s="150">
        <v>2</v>
      </c>
      <c r="I110" s="190"/>
      <c r="J110" s="191"/>
      <c r="K110" s="191"/>
      <c r="L110" s="191"/>
      <c r="M110" s="191">
        <v>40</v>
      </c>
      <c r="N110" s="191"/>
      <c r="O110" s="191"/>
      <c r="P110" s="164">
        <f t="shared" si="41"/>
        <v>10</v>
      </c>
      <c r="Q110" s="142">
        <f t="shared" si="48"/>
        <v>40</v>
      </c>
      <c r="R110" s="150">
        <f t="shared" si="49"/>
        <v>50</v>
      </c>
      <c r="S110" s="146">
        <f t="shared" si="44"/>
        <v>2</v>
      </c>
      <c r="T110" s="190"/>
      <c r="U110" s="191"/>
      <c r="V110" s="191"/>
      <c r="W110" s="191"/>
      <c r="X110" s="191">
        <v>20</v>
      </c>
      <c r="Y110" s="191"/>
      <c r="Z110" s="191"/>
      <c r="AA110" s="164">
        <f t="shared" si="45"/>
        <v>30</v>
      </c>
      <c r="AB110" s="150">
        <f t="shared" si="50"/>
        <v>20</v>
      </c>
      <c r="AC110" s="146">
        <f t="shared" si="51"/>
        <v>50</v>
      </c>
    </row>
    <row r="111" spans="1:29" ht="25.2" customHeight="1" x14ac:dyDescent="0.3">
      <c r="A111" s="366" t="s">
        <v>233</v>
      </c>
      <c r="B111" s="349" t="s">
        <v>146</v>
      </c>
      <c r="C111" s="350" t="s">
        <v>89</v>
      </c>
      <c r="D111" s="86" t="s">
        <v>27</v>
      </c>
      <c r="E111" s="350" t="s">
        <v>247</v>
      </c>
      <c r="F111" s="351" t="s">
        <v>125</v>
      </c>
      <c r="G111" s="12"/>
      <c r="H111" s="34">
        <v>2</v>
      </c>
      <c r="I111" s="197">
        <v>15</v>
      </c>
      <c r="J111" s="198"/>
      <c r="K111" s="198"/>
      <c r="L111" s="198"/>
      <c r="M111" s="198"/>
      <c r="N111" s="198"/>
      <c r="O111" s="199"/>
      <c r="P111" s="200">
        <f t="shared" si="41"/>
        <v>35</v>
      </c>
      <c r="Q111" s="34">
        <f t="shared" si="42"/>
        <v>15</v>
      </c>
      <c r="R111" s="27">
        <f t="shared" si="43"/>
        <v>50</v>
      </c>
      <c r="S111" s="34">
        <f t="shared" si="44"/>
        <v>2</v>
      </c>
      <c r="T111" s="221">
        <v>10</v>
      </c>
      <c r="U111" s="198"/>
      <c r="V111" s="198"/>
      <c r="W111" s="198"/>
      <c r="X111" s="198"/>
      <c r="Y111" s="198"/>
      <c r="Z111" s="198"/>
      <c r="AA111" s="200">
        <f t="shared" si="45"/>
        <v>40</v>
      </c>
      <c r="AB111" s="34">
        <f t="shared" si="46"/>
        <v>10</v>
      </c>
      <c r="AC111" s="34">
        <f t="shared" si="47"/>
        <v>50</v>
      </c>
    </row>
    <row r="112" spans="1:29" ht="25.2" customHeight="1" x14ac:dyDescent="0.3">
      <c r="A112" s="367"/>
      <c r="B112" s="353"/>
      <c r="C112" s="354" t="s">
        <v>74</v>
      </c>
      <c r="D112" s="354" t="s">
        <v>26</v>
      </c>
      <c r="E112" s="354" t="s">
        <v>247</v>
      </c>
      <c r="F112" s="355" t="s">
        <v>126</v>
      </c>
      <c r="G112" s="12"/>
      <c r="H112" s="21">
        <v>2</v>
      </c>
      <c r="I112" s="204"/>
      <c r="J112" s="205">
        <v>30</v>
      </c>
      <c r="K112" s="205"/>
      <c r="L112" s="205"/>
      <c r="M112" s="205"/>
      <c r="N112" s="205"/>
      <c r="O112" s="206"/>
      <c r="P112" s="207">
        <f t="shared" si="41"/>
        <v>20</v>
      </c>
      <c r="Q112" s="22">
        <f t="shared" si="42"/>
        <v>30</v>
      </c>
      <c r="R112" s="45">
        <f t="shared" si="43"/>
        <v>50</v>
      </c>
      <c r="S112" s="22">
        <f t="shared" si="44"/>
        <v>2</v>
      </c>
      <c r="T112" s="224"/>
      <c r="U112" s="208">
        <v>10</v>
      </c>
      <c r="V112" s="208"/>
      <c r="W112" s="208"/>
      <c r="X112" s="208"/>
      <c r="Y112" s="208"/>
      <c r="Z112" s="208"/>
      <c r="AA112" s="207">
        <f t="shared" si="45"/>
        <v>40</v>
      </c>
      <c r="AB112" s="22">
        <f t="shared" si="46"/>
        <v>10</v>
      </c>
      <c r="AC112" s="22">
        <f t="shared" si="47"/>
        <v>50</v>
      </c>
    </row>
    <row r="113" spans="1:29" ht="25.2" customHeight="1" x14ac:dyDescent="0.3">
      <c r="A113" s="367"/>
      <c r="B113" s="353"/>
      <c r="C113" s="354" t="s">
        <v>75</v>
      </c>
      <c r="D113" s="354" t="s">
        <v>26</v>
      </c>
      <c r="E113" s="354" t="s">
        <v>247</v>
      </c>
      <c r="F113" s="355" t="s">
        <v>126</v>
      </c>
      <c r="G113" s="12"/>
      <c r="H113" s="21">
        <v>2</v>
      </c>
      <c r="I113" s="111"/>
      <c r="J113" s="48">
        <v>30</v>
      </c>
      <c r="K113" s="48"/>
      <c r="L113" s="48"/>
      <c r="M113" s="48"/>
      <c r="N113" s="48"/>
      <c r="O113" s="49"/>
      <c r="P113" s="44">
        <f t="shared" si="41"/>
        <v>20</v>
      </c>
      <c r="Q113" s="22">
        <f t="shared" si="42"/>
        <v>30</v>
      </c>
      <c r="R113" s="45">
        <f t="shared" si="43"/>
        <v>50</v>
      </c>
      <c r="S113" s="22">
        <f t="shared" si="44"/>
        <v>2</v>
      </c>
      <c r="T113" s="121"/>
      <c r="U113" s="42">
        <v>10</v>
      </c>
      <c r="V113" s="42"/>
      <c r="W113" s="42"/>
      <c r="X113" s="42"/>
      <c r="Y113" s="42"/>
      <c r="Z113" s="42"/>
      <c r="AA113" s="44">
        <f t="shared" si="45"/>
        <v>40</v>
      </c>
      <c r="AB113" s="22">
        <f t="shared" si="46"/>
        <v>10</v>
      </c>
      <c r="AC113" s="22">
        <f t="shared" si="47"/>
        <v>50</v>
      </c>
    </row>
    <row r="114" spans="1:29" ht="25.2" customHeight="1" x14ac:dyDescent="0.3">
      <c r="A114" s="367"/>
      <c r="B114" s="353"/>
      <c r="C114" s="354" t="s">
        <v>90</v>
      </c>
      <c r="D114" s="354" t="s">
        <v>26</v>
      </c>
      <c r="E114" s="354" t="s">
        <v>247</v>
      </c>
      <c r="F114" s="355" t="s">
        <v>125</v>
      </c>
      <c r="G114" s="12"/>
      <c r="H114" s="21">
        <v>1</v>
      </c>
      <c r="I114" s="111">
        <v>15</v>
      </c>
      <c r="J114" s="48"/>
      <c r="K114" s="48"/>
      <c r="L114" s="48"/>
      <c r="M114" s="48"/>
      <c r="N114" s="48"/>
      <c r="O114" s="49"/>
      <c r="P114" s="44">
        <f t="shared" si="41"/>
        <v>10</v>
      </c>
      <c r="Q114" s="22">
        <f t="shared" si="42"/>
        <v>15</v>
      </c>
      <c r="R114" s="45">
        <f t="shared" si="43"/>
        <v>25</v>
      </c>
      <c r="S114" s="22">
        <f t="shared" si="44"/>
        <v>1</v>
      </c>
      <c r="T114" s="121">
        <v>5</v>
      </c>
      <c r="U114" s="42"/>
      <c r="V114" s="42"/>
      <c r="W114" s="42"/>
      <c r="X114" s="42"/>
      <c r="Y114" s="42"/>
      <c r="Z114" s="42"/>
      <c r="AA114" s="44">
        <f t="shared" si="45"/>
        <v>20</v>
      </c>
      <c r="AB114" s="22">
        <f t="shared" si="46"/>
        <v>5</v>
      </c>
      <c r="AC114" s="22">
        <f t="shared" si="47"/>
        <v>25</v>
      </c>
    </row>
    <row r="115" spans="1:29" ht="25.2" customHeight="1" x14ac:dyDescent="0.3">
      <c r="A115" s="367"/>
      <c r="B115" s="353"/>
      <c r="C115" s="354" t="s">
        <v>73</v>
      </c>
      <c r="D115" s="354" t="s">
        <v>26</v>
      </c>
      <c r="E115" s="362" t="s">
        <v>247</v>
      </c>
      <c r="F115" s="355" t="s">
        <v>126</v>
      </c>
      <c r="G115" s="12"/>
      <c r="H115" s="22">
        <v>2</v>
      </c>
      <c r="I115" s="109"/>
      <c r="J115" s="42">
        <v>30</v>
      </c>
      <c r="K115" s="42"/>
      <c r="L115" s="42"/>
      <c r="M115" s="42"/>
      <c r="N115" s="42"/>
      <c r="O115" s="43"/>
      <c r="P115" s="44">
        <f t="shared" si="41"/>
        <v>20</v>
      </c>
      <c r="Q115" s="22">
        <f t="shared" si="42"/>
        <v>30</v>
      </c>
      <c r="R115" s="45">
        <f t="shared" si="43"/>
        <v>50</v>
      </c>
      <c r="S115" s="22">
        <f t="shared" si="44"/>
        <v>2</v>
      </c>
      <c r="T115" s="121"/>
      <c r="U115" s="42"/>
      <c r="V115" s="42">
        <v>10</v>
      </c>
      <c r="W115" s="42"/>
      <c r="X115" s="42"/>
      <c r="Y115" s="42"/>
      <c r="Z115" s="42"/>
      <c r="AA115" s="44">
        <f t="shared" si="45"/>
        <v>40</v>
      </c>
      <c r="AB115" s="22">
        <f t="shared" si="46"/>
        <v>10</v>
      </c>
      <c r="AC115" s="22">
        <f t="shared" si="47"/>
        <v>50</v>
      </c>
    </row>
    <row r="116" spans="1:29" s="2" customFormat="1" ht="25.2" customHeight="1" x14ac:dyDescent="0.25">
      <c r="A116" s="367"/>
      <c r="B116" s="353"/>
      <c r="C116" s="354" t="s">
        <v>88</v>
      </c>
      <c r="D116" s="354" t="s">
        <v>26</v>
      </c>
      <c r="E116" s="363" t="s">
        <v>248</v>
      </c>
      <c r="F116" s="355" t="s">
        <v>125</v>
      </c>
      <c r="G116" s="12"/>
      <c r="H116" s="22">
        <v>1</v>
      </c>
      <c r="I116" s="109">
        <v>15</v>
      </c>
      <c r="J116" s="42"/>
      <c r="K116" s="42"/>
      <c r="L116" s="64"/>
      <c r="M116" s="64"/>
      <c r="N116" s="64"/>
      <c r="O116" s="65"/>
      <c r="P116" s="44">
        <f t="shared" si="41"/>
        <v>10</v>
      </c>
      <c r="Q116" s="22">
        <f t="shared" si="42"/>
        <v>15</v>
      </c>
      <c r="R116" s="45">
        <f t="shared" si="43"/>
        <v>25</v>
      </c>
      <c r="S116" s="22">
        <f t="shared" si="44"/>
        <v>1</v>
      </c>
      <c r="T116" s="121">
        <v>10</v>
      </c>
      <c r="U116" s="42"/>
      <c r="V116" s="42"/>
      <c r="W116" s="64"/>
      <c r="X116" s="64"/>
      <c r="Y116" s="64"/>
      <c r="Z116" s="64"/>
      <c r="AA116" s="44">
        <f t="shared" si="45"/>
        <v>15</v>
      </c>
      <c r="AB116" s="22">
        <f t="shared" si="46"/>
        <v>10</v>
      </c>
      <c r="AC116" s="22">
        <f t="shared" si="47"/>
        <v>25</v>
      </c>
    </row>
    <row r="117" spans="1:29" s="2" customFormat="1" ht="25.2" customHeight="1" x14ac:dyDescent="0.25">
      <c r="A117" s="367"/>
      <c r="B117" s="353"/>
      <c r="C117" s="354" t="s">
        <v>86</v>
      </c>
      <c r="D117" s="354" t="s">
        <v>26</v>
      </c>
      <c r="E117" s="363" t="s">
        <v>248</v>
      </c>
      <c r="F117" s="355" t="s">
        <v>126</v>
      </c>
      <c r="G117" s="12"/>
      <c r="H117" s="22">
        <v>2</v>
      </c>
      <c r="I117" s="109"/>
      <c r="J117" s="42"/>
      <c r="K117" s="42">
        <v>30</v>
      </c>
      <c r="L117" s="64"/>
      <c r="M117" s="64"/>
      <c r="N117" s="64"/>
      <c r="O117" s="65"/>
      <c r="P117" s="44">
        <f t="shared" si="41"/>
        <v>20</v>
      </c>
      <c r="Q117" s="22">
        <f t="shared" si="42"/>
        <v>30</v>
      </c>
      <c r="R117" s="45">
        <f t="shared" si="43"/>
        <v>50</v>
      </c>
      <c r="S117" s="22">
        <f t="shared" si="44"/>
        <v>2</v>
      </c>
      <c r="T117" s="121"/>
      <c r="U117" s="42"/>
      <c r="V117" s="42">
        <v>10</v>
      </c>
      <c r="W117" s="64"/>
      <c r="X117" s="64"/>
      <c r="Y117" s="64"/>
      <c r="Z117" s="64"/>
      <c r="AA117" s="44">
        <f t="shared" si="45"/>
        <v>40</v>
      </c>
      <c r="AB117" s="22">
        <f t="shared" si="46"/>
        <v>10</v>
      </c>
      <c r="AC117" s="22">
        <f t="shared" si="47"/>
        <v>50</v>
      </c>
    </row>
    <row r="118" spans="1:29" s="2" customFormat="1" ht="25.2" customHeight="1" x14ac:dyDescent="0.25">
      <c r="A118" s="367"/>
      <c r="B118" s="353"/>
      <c r="C118" s="354" t="s">
        <v>87</v>
      </c>
      <c r="D118" s="354" t="s">
        <v>26</v>
      </c>
      <c r="E118" s="363" t="s">
        <v>247</v>
      </c>
      <c r="F118" s="355" t="s">
        <v>125</v>
      </c>
      <c r="G118" s="12"/>
      <c r="H118" s="22">
        <v>1</v>
      </c>
      <c r="I118" s="109">
        <v>15</v>
      </c>
      <c r="J118" s="42"/>
      <c r="K118" s="42"/>
      <c r="L118" s="64"/>
      <c r="M118" s="64"/>
      <c r="N118" s="64"/>
      <c r="O118" s="65"/>
      <c r="P118" s="44">
        <f t="shared" si="41"/>
        <v>10</v>
      </c>
      <c r="Q118" s="22">
        <f t="shared" si="42"/>
        <v>15</v>
      </c>
      <c r="R118" s="45">
        <f t="shared" si="43"/>
        <v>25</v>
      </c>
      <c r="S118" s="22">
        <f t="shared" si="44"/>
        <v>1</v>
      </c>
      <c r="T118" s="121">
        <v>5</v>
      </c>
      <c r="U118" s="42"/>
      <c r="V118" s="42"/>
      <c r="W118" s="64"/>
      <c r="X118" s="64"/>
      <c r="Y118" s="64"/>
      <c r="Z118" s="64"/>
      <c r="AA118" s="44">
        <f t="shared" si="45"/>
        <v>20</v>
      </c>
      <c r="AB118" s="22">
        <f t="shared" si="46"/>
        <v>5</v>
      </c>
      <c r="AC118" s="22">
        <f t="shared" si="47"/>
        <v>25</v>
      </c>
    </row>
    <row r="119" spans="1:29" s="2" customFormat="1" ht="25.2" customHeight="1" thickBot="1" x14ac:dyDescent="0.3">
      <c r="A119" s="376"/>
      <c r="B119" s="359"/>
      <c r="C119" s="371" t="s">
        <v>72</v>
      </c>
      <c r="D119" s="371" t="s">
        <v>26</v>
      </c>
      <c r="E119" s="372" t="s">
        <v>247</v>
      </c>
      <c r="F119" s="377" t="s">
        <v>126</v>
      </c>
      <c r="G119" s="12"/>
      <c r="H119" s="22">
        <v>2</v>
      </c>
      <c r="I119" s="109"/>
      <c r="J119" s="42">
        <v>30</v>
      </c>
      <c r="K119" s="42"/>
      <c r="L119" s="64"/>
      <c r="M119" s="64"/>
      <c r="N119" s="64"/>
      <c r="O119" s="65"/>
      <c r="P119" s="59">
        <f t="shared" si="41"/>
        <v>20</v>
      </c>
      <c r="Q119" s="23">
        <f t="shared" si="42"/>
        <v>30</v>
      </c>
      <c r="R119" s="28">
        <f t="shared" si="43"/>
        <v>50</v>
      </c>
      <c r="S119" s="31">
        <f t="shared" si="44"/>
        <v>2</v>
      </c>
      <c r="T119" s="122"/>
      <c r="U119" s="46">
        <v>10</v>
      </c>
      <c r="V119" s="46"/>
      <c r="W119" s="66"/>
      <c r="X119" s="66"/>
      <c r="Y119" s="66"/>
      <c r="Z119" s="66"/>
      <c r="AA119" s="55">
        <f t="shared" si="45"/>
        <v>40</v>
      </c>
      <c r="AB119" s="23">
        <f t="shared" si="46"/>
        <v>10</v>
      </c>
      <c r="AC119" s="23">
        <f t="shared" si="47"/>
        <v>50</v>
      </c>
    </row>
    <row r="120" spans="1:29" s="2" customFormat="1" ht="25.2" customHeight="1" x14ac:dyDescent="0.25">
      <c r="A120" s="348" t="s">
        <v>234</v>
      </c>
      <c r="B120" s="349" t="s">
        <v>193</v>
      </c>
      <c r="C120" s="350" t="s">
        <v>170</v>
      </c>
      <c r="D120" s="350" t="s">
        <v>26</v>
      </c>
      <c r="E120" s="350" t="s">
        <v>247</v>
      </c>
      <c r="F120" s="351" t="s">
        <v>125</v>
      </c>
      <c r="G120" s="76"/>
      <c r="H120" s="34">
        <v>2</v>
      </c>
      <c r="I120" s="101">
        <v>30</v>
      </c>
      <c r="J120" s="72"/>
      <c r="K120" s="72"/>
      <c r="L120" s="39"/>
      <c r="M120" s="39"/>
      <c r="N120" s="39"/>
      <c r="O120" s="40"/>
      <c r="P120" s="41">
        <f t="shared" si="41"/>
        <v>20</v>
      </c>
      <c r="Q120" s="34">
        <f t="shared" si="42"/>
        <v>30</v>
      </c>
      <c r="R120" s="27">
        <f t="shared" si="43"/>
        <v>50</v>
      </c>
      <c r="S120" s="34">
        <f t="shared" si="44"/>
        <v>2</v>
      </c>
      <c r="T120" s="124">
        <v>10</v>
      </c>
      <c r="U120" s="73"/>
      <c r="V120" s="73"/>
      <c r="W120" s="39"/>
      <c r="X120" s="39"/>
      <c r="Y120" s="39"/>
      <c r="Z120" s="39"/>
      <c r="AA120" s="41">
        <f t="shared" si="45"/>
        <v>40</v>
      </c>
      <c r="AB120" s="34">
        <f t="shared" si="46"/>
        <v>10</v>
      </c>
      <c r="AC120" s="34">
        <f t="shared" si="47"/>
        <v>50</v>
      </c>
    </row>
    <row r="121" spans="1:29" s="2" customFormat="1" ht="25.2" customHeight="1" x14ac:dyDescent="0.25">
      <c r="A121" s="352"/>
      <c r="B121" s="353"/>
      <c r="C121" s="354" t="s">
        <v>171</v>
      </c>
      <c r="D121" s="354" t="s">
        <v>26</v>
      </c>
      <c r="E121" s="354" t="s">
        <v>247</v>
      </c>
      <c r="F121" s="355" t="s">
        <v>126</v>
      </c>
      <c r="G121" s="76"/>
      <c r="H121" s="21">
        <v>3</v>
      </c>
      <c r="I121" s="103"/>
      <c r="J121" s="73"/>
      <c r="K121" s="73">
        <v>40</v>
      </c>
      <c r="L121" s="48"/>
      <c r="M121" s="48"/>
      <c r="N121" s="48"/>
      <c r="O121" s="49"/>
      <c r="P121" s="44">
        <f t="shared" si="41"/>
        <v>35</v>
      </c>
      <c r="Q121" s="22">
        <f t="shared" si="42"/>
        <v>40</v>
      </c>
      <c r="R121" s="45">
        <f t="shared" si="43"/>
        <v>75</v>
      </c>
      <c r="S121" s="22">
        <f t="shared" si="44"/>
        <v>3</v>
      </c>
      <c r="T121" s="124"/>
      <c r="U121" s="73"/>
      <c r="V121" s="73">
        <v>20</v>
      </c>
      <c r="W121" s="42"/>
      <c r="X121" s="42"/>
      <c r="Y121" s="42"/>
      <c r="Z121" s="42"/>
      <c r="AA121" s="44">
        <f t="shared" si="45"/>
        <v>55</v>
      </c>
      <c r="AB121" s="22">
        <f t="shared" si="46"/>
        <v>20</v>
      </c>
      <c r="AC121" s="22">
        <f t="shared" si="47"/>
        <v>75</v>
      </c>
    </row>
    <row r="122" spans="1:29" s="2" customFormat="1" ht="25.2" customHeight="1" x14ac:dyDescent="0.25">
      <c r="A122" s="352"/>
      <c r="B122" s="353"/>
      <c r="C122" s="354" t="s">
        <v>172</v>
      </c>
      <c r="D122" s="88" t="s">
        <v>27</v>
      </c>
      <c r="E122" s="354" t="s">
        <v>247</v>
      </c>
      <c r="F122" s="355" t="s">
        <v>125</v>
      </c>
      <c r="G122" s="76"/>
      <c r="H122" s="21">
        <v>2</v>
      </c>
      <c r="I122" s="103">
        <v>30</v>
      </c>
      <c r="J122" s="73"/>
      <c r="K122" s="73"/>
      <c r="L122" s="48"/>
      <c r="M122" s="48"/>
      <c r="N122" s="48"/>
      <c r="O122" s="49"/>
      <c r="P122" s="44">
        <f t="shared" si="41"/>
        <v>20</v>
      </c>
      <c r="Q122" s="22">
        <f t="shared" si="42"/>
        <v>30</v>
      </c>
      <c r="R122" s="45">
        <f t="shared" si="43"/>
        <v>50</v>
      </c>
      <c r="S122" s="22">
        <f t="shared" si="44"/>
        <v>2</v>
      </c>
      <c r="T122" s="124">
        <v>10</v>
      </c>
      <c r="U122" s="73"/>
      <c r="V122" s="73"/>
      <c r="W122" s="42"/>
      <c r="X122" s="42"/>
      <c r="Y122" s="42"/>
      <c r="Z122" s="42"/>
      <c r="AA122" s="44">
        <f t="shared" si="45"/>
        <v>40</v>
      </c>
      <c r="AB122" s="22">
        <f t="shared" si="46"/>
        <v>10</v>
      </c>
      <c r="AC122" s="22">
        <f t="shared" si="47"/>
        <v>50</v>
      </c>
    </row>
    <row r="123" spans="1:29" s="2" customFormat="1" ht="25.2" customHeight="1" x14ac:dyDescent="0.25">
      <c r="A123" s="352"/>
      <c r="B123" s="353"/>
      <c r="C123" s="354" t="s">
        <v>173</v>
      </c>
      <c r="D123" s="354" t="s">
        <v>26</v>
      </c>
      <c r="E123" s="354" t="s">
        <v>247</v>
      </c>
      <c r="F123" s="355" t="s">
        <v>126</v>
      </c>
      <c r="G123" s="76"/>
      <c r="H123" s="21">
        <v>3</v>
      </c>
      <c r="I123" s="103"/>
      <c r="J123" s="73"/>
      <c r="K123" s="73">
        <v>40</v>
      </c>
      <c r="L123" s="48"/>
      <c r="M123" s="48"/>
      <c r="N123" s="48"/>
      <c r="O123" s="49"/>
      <c r="P123" s="44">
        <f t="shared" si="41"/>
        <v>35</v>
      </c>
      <c r="Q123" s="22">
        <f t="shared" si="42"/>
        <v>40</v>
      </c>
      <c r="R123" s="45">
        <f t="shared" si="43"/>
        <v>75</v>
      </c>
      <c r="S123" s="22">
        <f t="shared" si="44"/>
        <v>3</v>
      </c>
      <c r="T123" s="124"/>
      <c r="U123" s="73"/>
      <c r="V123" s="73">
        <v>15</v>
      </c>
      <c r="W123" s="42"/>
      <c r="X123" s="42"/>
      <c r="Y123" s="42"/>
      <c r="Z123" s="42"/>
      <c r="AA123" s="44">
        <f t="shared" si="45"/>
        <v>60</v>
      </c>
      <c r="AB123" s="22">
        <f t="shared" si="46"/>
        <v>15</v>
      </c>
      <c r="AC123" s="22">
        <f t="shared" si="47"/>
        <v>75</v>
      </c>
    </row>
    <row r="124" spans="1:29" s="2" customFormat="1" ht="25.2" customHeight="1" x14ac:dyDescent="0.25">
      <c r="A124" s="352"/>
      <c r="B124" s="353"/>
      <c r="C124" s="354" t="s">
        <v>174</v>
      </c>
      <c r="D124" s="354" t="s">
        <v>26</v>
      </c>
      <c r="E124" s="354" t="s">
        <v>247</v>
      </c>
      <c r="F124" s="355" t="s">
        <v>125</v>
      </c>
      <c r="G124" s="76"/>
      <c r="H124" s="21">
        <v>2</v>
      </c>
      <c r="I124" s="103">
        <v>30</v>
      </c>
      <c r="J124" s="73"/>
      <c r="K124" s="73"/>
      <c r="L124" s="48"/>
      <c r="M124" s="48"/>
      <c r="N124" s="48"/>
      <c r="O124" s="49"/>
      <c r="P124" s="44">
        <f t="shared" si="41"/>
        <v>20</v>
      </c>
      <c r="Q124" s="22">
        <f t="shared" si="42"/>
        <v>30</v>
      </c>
      <c r="R124" s="45">
        <f t="shared" si="43"/>
        <v>50</v>
      </c>
      <c r="S124" s="22">
        <f t="shared" si="44"/>
        <v>2</v>
      </c>
      <c r="T124" s="124">
        <v>10</v>
      </c>
      <c r="U124" s="73"/>
      <c r="V124" s="73"/>
      <c r="W124" s="42"/>
      <c r="X124" s="42"/>
      <c r="Y124" s="42"/>
      <c r="Z124" s="42"/>
      <c r="AA124" s="44">
        <f t="shared" si="45"/>
        <v>40</v>
      </c>
      <c r="AB124" s="22">
        <f t="shared" si="46"/>
        <v>10</v>
      </c>
      <c r="AC124" s="22">
        <f t="shared" si="47"/>
        <v>50</v>
      </c>
    </row>
    <row r="125" spans="1:29" s="2" customFormat="1" ht="25.2" customHeight="1" thickBot="1" x14ac:dyDescent="0.3">
      <c r="A125" s="364"/>
      <c r="B125" s="365"/>
      <c r="C125" s="354" t="s">
        <v>175</v>
      </c>
      <c r="D125" s="354" t="s">
        <v>26</v>
      </c>
      <c r="E125" s="354" t="s">
        <v>247</v>
      </c>
      <c r="F125" s="355" t="s">
        <v>126</v>
      </c>
      <c r="G125" s="76"/>
      <c r="H125" s="22">
        <v>3</v>
      </c>
      <c r="I125" s="102"/>
      <c r="J125" s="1"/>
      <c r="K125" s="1">
        <v>40</v>
      </c>
      <c r="L125" s="42"/>
      <c r="M125" s="42"/>
      <c r="N125" s="42"/>
      <c r="O125" s="43"/>
      <c r="P125" s="44">
        <f t="shared" si="41"/>
        <v>35</v>
      </c>
      <c r="Q125" s="22">
        <f t="shared" si="42"/>
        <v>40</v>
      </c>
      <c r="R125" s="45">
        <f t="shared" si="43"/>
        <v>75</v>
      </c>
      <c r="S125" s="23">
        <f t="shared" si="44"/>
        <v>3</v>
      </c>
      <c r="T125" s="125"/>
      <c r="U125" s="1"/>
      <c r="V125" s="1">
        <v>15</v>
      </c>
      <c r="W125" s="42"/>
      <c r="X125" s="42"/>
      <c r="Y125" s="42"/>
      <c r="Z125" s="42"/>
      <c r="AA125" s="44">
        <f t="shared" si="45"/>
        <v>60</v>
      </c>
      <c r="AB125" s="22">
        <f t="shared" si="46"/>
        <v>15</v>
      </c>
      <c r="AC125" s="22">
        <f t="shared" si="47"/>
        <v>75</v>
      </c>
    </row>
    <row r="126" spans="1:29" ht="21" customHeight="1" thickBot="1" x14ac:dyDescent="0.35">
      <c r="A126" s="328" t="s">
        <v>23</v>
      </c>
      <c r="B126" s="329"/>
      <c r="C126" s="329"/>
      <c r="D126" s="329"/>
      <c r="E126" s="329"/>
      <c r="F126" s="330"/>
      <c r="G126" s="11"/>
      <c r="H126" s="20">
        <f>SUM(H127:H140)</f>
        <v>28</v>
      </c>
      <c r="I126" s="20">
        <f t="shared" ref="I126:AC126" si="52">SUM(I127:I140)</f>
        <v>100</v>
      </c>
      <c r="J126" s="20">
        <f t="shared" si="52"/>
        <v>80</v>
      </c>
      <c r="K126" s="20">
        <f t="shared" si="52"/>
        <v>0</v>
      </c>
      <c r="L126" s="20">
        <f t="shared" si="52"/>
        <v>85</v>
      </c>
      <c r="M126" s="20">
        <f t="shared" si="52"/>
        <v>0</v>
      </c>
      <c r="N126" s="20">
        <f t="shared" si="52"/>
        <v>35</v>
      </c>
      <c r="O126" s="20">
        <f t="shared" si="52"/>
        <v>250</v>
      </c>
      <c r="P126" s="20">
        <f t="shared" si="52"/>
        <v>150</v>
      </c>
      <c r="Q126" s="20">
        <f t="shared" si="52"/>
        <v>300</v>
      </c>
      <c r="R126" s="20">
        <f t="shared" si="52"/>
        <v>700</v>
      </c>
      <c r="S126" s="20">
        <f t="shared" si="52"/>
        <v>28</v>
      </c>
      <c r="T126" s="20">
        <f t="shared" si="52"/>
        <v>65</v>
      </c>
      <c r="U126" s="20">
        <f t="shared" si="52"/>
        <v>55</v>
      </c>
      <c r="V126" s="20">
        <f t="shared" si="52"/>
        <v>0</v>
      </c>
      <c r="W126" s="20">
        <f t="shared" si="52"/>
        <v>50</v>
      </c>
      <c r="X126" s="20">
        <f t="shared" si="52"/>
        <v>0</v>
      </c>
      <c r="Y126" s="20">
        <f t="shared" si="52"/>
        <v>35</v>
      </c>
      <c r="Z126" s="20">
        <f t="shared" si="52"/>
        <v>250</v>
      </c>
      <c r="AA126" s="20">
        <f t="shared" si="52"/>
        <v>245</v>
      </c>
      <c r="AB126" s="20">
        <f t="shared" si="52"/>
        <v>205</v>
      </c>
      <c r="AC126" s="20">
        <f t="shared" si="52"/>
        <v>700</v>
      </c>
    </row>
    <row r="127" spans="1:29" ht="61.5" customHeight="1" thickBot="1" x14ac:dyDescent="0.35">
      <c r="A127" s="97" t="s">
        <v>235</v>
      </c>
      <c r="B127" s="95" t="s">
        <v>147</v>
      </c>
      <c r="C127" s="95" t="s">
        <v>190</v>
      </c>
      <c r="D127" s="95" t="s">
        <v>26</v>
      </c>
      <c r="E127" s="279" t="s">
        <v>247</v>
      </c>
      <c r="F127" s="96" t="s">
        <v>119</v>
      </c>
      <c r="G127" s="12"/>
      <c r="H127" s="20">
        <v>1</v>
      </c>
      <c r="I127" s="194"/>
      <c r="J127" s="193"/>
      <c r="K127" s="193"/>
      <c r="L127" s="193">
        <v>25</v>
      </c>
      <c r="M127" s="193"/>
      <c r="N127" s="193"/>
      <c r="O127" s="195"/>
      <c r="P127" s="196">
        <f t="shared" ref="P127:P141" si="53">H127*25-Q127</f>
        <v>0</v>
      </c>
      <c r="Q127" s="20">
        <f t="shared" ref="Q127:Q135" si="54">SUM(I127:O127)</f>
        <v>25</v>
      </c>
      <c r="R127" s="20">
        <f t="shared" ref="R127:R135" si="55">SUM(I127:P127)</f>
        <v>25</v>
      </c>
      <c r="S127" s="19">
        <f t="shared" ref="S127:S145" si="56">H127</f>
        <v>1</v>
      </c>
      <c r="T127" s="194"/>
      <c r="U127" s="193"/>
      <c r="V127" s="193"/>
      <c r="W127" s="193">
        <v>15</v>
      </c>
      <c r="X127" s="193"/>
      <c r="Y127" s="193"/>
      <c r="Z127" s="193"/>
      <c r="AA127" s="196">
        <f t="shared" ref="AA127:AA145" si="57">S127*25-AB127</f>
        <v>10</v>
      </c>
      <c r="AB127" s="30">
        <f t="shared" ref="AB127:AB135" si="58">SUM(T127:Z127)</f>
        <v>15</v>
      </c>
      <c r="AC127" s="20">
        <f t="shared" ref="AC127:AC135" si="59">SUM(T127:AA127)</f>
        <v>25</v>
      </c>
    </row>
    <row r="128" spans="1:29" ht="39.75" customHeight="1" x14ac:dyDescent="0.3">
      <c r="A128" s="326" t="s">
        <v>236</v>
      </c>
      <c r="B128" s="299" t="s">
        <v>115</v>
      </c>
      <c r="C128" s="72" t="s">
        <v>150</v>
      </c>
      <c r="D128" s="72" t="s">
        <v>28</v>
      </c>
      <c r="E128" s="274" t="s">
        <v>247</v>
      </c>
      <c r="F128" s="82" t="s">
        <v>111</v>
      </c>
      <c r="G128" s="12"/>
      <c r="H128" s="34">
        <v>10</v>
      </c>
      <c r="I128" s="197"/>
      <c r="J128" s="198"/>
      <c r="K128" s="198"/>
      <c r="L128" s="198"/>
      <c r="M128" s="198"/>
      <c r="N128" s="198"/>
      <c r="O128" s="199">
        <v>250</v>
      </c>
      <c r="P128" s="200">
        <v>0</v>
      </c>
      <c r="Q128" s="34">
        <v>0</v>
      </c>
      <c r="R128" s="27">
        <f t="shared" si="55"/>
        <v>250</v>
      </c>
      <c r="S128" s="34">
        <f t="shared" si="56"/>
        <v>10</v>
      </c>
      <c r="T128" s="221"/>
      <c r="U128" s="198"/>
      <c r="V128" s="198"/>
      <c r="W128" s="198"/>
      <c r="X128" s="198"/>
      <c r="Y128" s="198"/>
      <c r="Z128" s="198">
        <v>250</v>
      </c>
      <c r="AA128" s="200">
        <v>0</v>
      </c>
      <c r="AB128" s="27">
        <v>0</v>
      </c>
      <c r="AC128" s="34">
        <f t="shared" si="59"/>
        <v>250</v>
      </c>
    </row>
    <row r="129" spans="1:29" ht="42.75" customHeight="1" thickBot="1" x14ac:dyDescent="0.35">
      <c r="A129" s="327"/>
      <c r="B129" s="301"/>
      <c r="C129" s="98" t="s">
        <v>151</v>
      </c>
      <c r="D129" s="98" t="s">
        <v>26</v>
      </c>
      <c r="E129" s="280" t="s">
        <v>247</v>
      </c>
      <c r="F129" s="99" t="s">
        <v>123</v>
      </c>
      <c r="G129" s="12"/>
      <c r="H129" s="24">
        <v>5</v>
      </c>
      <c r="I129" s="201"/>
      <c r="J129" s="192"/>
      <c r="K129" s="192"/>
      <c r="L129" s="192"/>
      <c r="M129" s="192"/>
      <c r="N129" s="192">
        <v>35</v>
      </c>
      <c r="O129" s="202"/>
      <c r="P129" s="203">
        <f t="shared" si="53"/>
        <v>90</v>
      </c>
      <c r="Q129" s="24">
        <f t="shared" si="54"/>
        <v>35</v>
      </c>
      <c r="R129" s="29">
        <f t="shared" si="55"/>
        <v>125</v>
      </c>
      <c r="S129" s="31">
        <v>5</v>
      </c>
      <c r="T129" s="222"/>
      <c r="U129" s="192"/>
      <c r="V129" s="192"/>
      <c r="W129" s="192"/>
      <c r="X129" s="192"/>
      <c r="Y129" s="192">
        <v>35</v>
      </c>
      <c r="Z129" s="192"/>
      <c r="AA129" s="223">
        <f t="shared" si="57"/>
        <v>90</v>
      </c>
      <c r="AB129" s="25">
        <f t="shared" si="58"/>
        <v>35</v>
      </c>
      <c r="AC129" s="24">
        <f t="shared" si="59"/>
        <v>125</v>
      </c>
    </row>
    <row r="130" spans="1:29" ht="31.5" customHeight="1" x14ac:dyDescent="0.3">
      <c r="A130" s="293" t="s">
        <v>237</v>
      </c>
      <c r="B130" s="299" t="s">
        <v>148</v>
      </c>
      <c r="C130" s="72" t="s">
        <v>51</v>
      </c>
      <c r="D130" s="86" t="s">
        <v>27</v>
      </c>
      <c r="E130" s="81" t="s">
        <v>247</v>
      </c>
      <c r="F130" s="82" t="s">
        <v>123</v>
      </c>
      <c r="G130" s="12"/>
      <c r="H130" s="34">
        <v>1</v>
      </c>
      <c r="I130" s="197">
        <v>20</v>
      </c>
      <c r="J130" s="198"/>
      <c r="K130" s="198"/>
      <c r="L130" s="198"/>
      <c r="M130" s="198"/>
      <c r="N130" s="198"/>
      <c r="O130" s="199"/>
      <c r="P130" s="200">
        <f t="shared" si="53"/>
        <v>5</v>
      </c>
      <c r="Q130" s="34">
        <f t="shared" si="54"/>
        <v>20</v>
      </c>
      <c r="R130" s="27">
        <f t="shared" si="55"/>
        <v>25</v>
      </c>
      <c r="S130" s="34">
        <f t="shared" si="56"/>
        <v>1</v>
      </c>
      <c r="T130" s="221">
        <v>15</v>
      </c>
      <c r="U130" s="198"/>
      <c r="V130" s="198"/>
      <c r="W130" s="198"/>
      <c r="X130" s="198"/>
      <c r="Y130" s="198"/>
      <c r="Z130" s="198"/>
      <c r="AA130" s="200">
        <f t="shared" si="57"/>
        <v>10</v>
      </c>
      <c r="AB130" s="34">
        <f t="shared" si="58"/>
        <v>15</v>
      </c>
      <c r="AC130" s="34">
        <f t="shared" si="59"/>
        <v>25</v>
      </c>
    </row>
    <row r="131" spans="1:29" ht="26.25" customHeight="1" x14ac:dyDescent="0.3">
      <c r="A131" s="294"/>
      <c r="B131" s="300"/>
      <c r="C131" s="1" t="s">
        <v>191</v>
      </c>
      <c r="D131" s="1" t="s">
        <v>26</v>
      </c>
      <c r="E131" s="87" t="s">
        <v>247</v>
      </c>
      <c r="F131" s="83" t="s">
        <v>120</v>
      </c>
      <c r="G131" s="12"/>
      <c r="H131" s="21">
        <v>1</v>
      </c>
      <c r="I131" s="204"/>
      <c r="J131" s="205">
        <v>20</v>
      </c>
      <c r="K131" s="205"/>
      <c r="L131" s="205"/>
      <c r="M131" s="205"/>
      <c r="N131" s="205"/>
      <c r="O131" s="206"/>
      <c r="P131" s="207">
        <f t="shared" si="53"/>
        <v>5</v>
      </c>
      <c r="Q131" s="22">
        <f t="shared" si="54"/>
        <v>20</v>
      </c>
      <c r="R131" s="45">
        <f t="shared" si="55"/>
        <v>25</v>
      </c>
      <c r="S131" s="22">
        <f t="shared" si="56"/>
        <v>1</v>
      </c>
      <c r="T131" s="224"/>
      <c r="U131" s="208">
        <v>15</v>
      </c>
      <c r="V131" s="208"/>
      <c r="W131" s="208"/>
      <c r="X131" s="208"/>
      <c r="Y131" s="208"/>
      <c r="Z131" s="208"/>
      <c r="AA131" s="207">
        <f t="shared" si="57"/>
        <v>10</v>
      </c>
      <c r="AB131" s="22">
        <f t="shared" si="58"/>
        <v>15</v>
      </c>
      <c r="AC131" s="22">
        <f t="shared" si="59"/>
        <v>25</v>
      </c>
    </row>
    <row r="132" spans="1:29" ht="26.25" customHeight="1" x14ac:dyDescent="0.3">
      <c r="A132" s="294"/>
      <c r="B132" s="300"/>
      <c r="C132" s="1" t="s">
        <v>52</v>
      </c>
      <c r="D132" s="88" t="s">
        <v>27</v>
      </c>
      <c r="E132" s="87" t="s">
        <v>247</v>
      </c>
      <c r="F132" s="83" t="s">
        <v>123</v>
      </c>
      <c r="G132" s="12"/>
      <c r="H132" s="21">
        <v>1</v>
      </c>
      <c r="I132" s="204">
        <v>20</v>
      </c>
      <c r="J132" s="205"/>
      <c r="K132" s="205"/>
      <c r="L132" s="205"/>
      <c r="M132" s="205"/>
      <c r="N132" s="205"/>
      <c r="O132" s="206"/>
      <c r="P132" s="207">
        <f t="shared" si="53"/>
        <v>5</v>
      </c>
      <c r="Q132" s="22">
        <f t="shared" si="54"/>
        <v>20</v>
      </c>
      <c r="R132" s="45">
        <f t="shared" si="55"/>
        <v>25</v>
      </c>
      <c r="S132" s="22">
        <f t="shared" si="56"/>
        <v>1</v>
      </c>
      <c r="T132" s="224">
        <v>15</v>
      </c>
      <c r="U132" s="208"/>
      <c r="V132" s="208"/>
      <c r="W132" s="208"/>
      <c r="X132" s="208"/>
      <c r="Y132" s="208"/>
      <c r="Z132" s="208"/>
      <c r="AA132" s="207">
        <f t="shared" si="57"/>
        <v>10</v>
      </c>
      <c r="AB132" s="22">
        <f t="shared" si="58"/>
        <v>15</v>
      </c>
      <c r="AC132" s="22">
        <f t="shared" si="59"/>
        <v>25</v>
      </c>
    </row>
    <row r="133" spans="1:29" ht="30" customHeight="1" x14ac:dyDescent="0.3">
      <c r="A133" s="294"/>
      <c r="B133" s="300"/>
      <c r="C133" s="1" t="s">
        <v>60</v>
      </c>
      <c r="D133" s="1" t="s">
        <v>26</v>
      </c>
      <c r="E133" s="87" t="s">
        <v>247</v>
      </c>
      <c r="F133" s="83" t="s">
        <v>120</v>
      </c>
      <c r="G133" s="12"/>
      <c r="H133" s="22">
        <v>1</v>
      </c>
      <c r="I133" s="117"/>
      <c r="J133" s="208"/>
      <c r="K133" s="208"/>
      <c r="L133" s="208">
        <v>20</v>
      </c>
      <c r="M133" s="208"/>
      <c r="N133" s="208"/>
      <c r="O133" s="209"/>
      <c r="P133" s="207">
        <f t="shared" si="53"/>
        <v>5</v>
      </c>
      <c r="Q133" s="22">
        <f t="shared" si="54"/>
        <v>20</v>
      </c>
      <c r="R133" s="45">
        <f t="shared" si="55"/>
        <v>25</v>
      </c>
      <c r="S133" s="22">
        <f t="shared" si="56"/>
        <v>1</v>
      </c>
      <c r="T133" s="224"/>
      <c r="U133" s="208"/>
      <c r="V133" s="208"/>
      <c r="W133" s="208">
        <v>15</v>
      </c>
      <c r="X133" s="208"/>
      <c r="Y133" s="208"/>
      <c r="Z133" s="208"/>
      <c r="AA133" s="207">
        <f t="shared" si="57"/>
        <v>10</v>
      </c>
      <c r="AB133" s="22">
        <f t="shared" si="58"/>
        <v>15</v>
      </c>
      <c r="AC133" s="22">
        <f t="shared" si="59"/>
        <v>25</v>
      </c>
    </row>
    <row r="134" spans="1:29" ht="31.5" customHeight="1" x14ac:dyDescent="0.3">
      <c r="A134" s="294"/>
      <c r="B134" s="300"/>
      <c r="C134" s="90" t="s">
        <v>53</v>
      </c>
      <c r="D134" s="1" t="s">
        <v>26</v>
      </c>
      <c r="E134" s="87" t="s">
        <v>247</v>
      </c>
      <c r="F134" s="83" t="s">
        <v>123</v>
      </c>
      <c r="G134" s="12"/>
      <c r="H134" s="31">
        <v>1</v>
      </c>
      <c r="I134" s="210">
        <v>20</v>
      </c>
      <c r="J134" s="211"/>
      <c r="K134" s="211"/>
      <c r="L134" s="211"/>
      <c r="M134" s="211"/>
      <c r="N134" s="211"/>
      <c r="O134" s="212"/>
      <c r="P134" s="207">
        <f t="shared" si="53"/>
        <v>5</v>
      </c>
      <c r="Q134" s="22">
        <f t="shared" si="54"/>
        <v>20</v>
      </c>
      <c r="R134" s="45">
        <f t="shared" si="55"/>
        <v>25</v>
      </c>
      <c r="S134" s="22">
        <f t="shared" si="56"/>
        <v>1</v>
      </c>
      <c r="T134" s="224">
        <v>15</v>
      </c>
      <c r="U134" s="208"/>
      <c r="V134" s="208"/>
      <c r="W134" s="208"/>
      <c r="X134" s="208"/>
      <c r="Y134" s="208"/>
      <c r="Z134" s="208"/>
      <c r="AA134" s="207">
        <f t="shared" si="57"/>
        <v>10</v>
      </c>
      <c r="AB134" s="22">
        <f t="shared" si="58"/>
        <v>15</v>
      </c>
      <c r="AC134" s="22">
        <f t="shared" si="59"/>
        <v>25</v>
      </c>
    </row>
    <row r="135" spans="1:29" ht="27" customHeight="1" thickBot="1" x14ac:dyDescent="0.35">
      <c r="A135" s="312"/>
      <c r="B135" s="301"/>
      <c r="C135" s="169" t="s">
        <v>61</v>
      </c>
      <c r="D135" s="75" t="s">
        <v>26</v>
      </c>
      <c r="E135" s="286" t="s">
        <v>247</v>
      </c>
      <c r="F135" s="85" t="s">
        <v>120</v>
      </c>
      <c r="G135" s="12"/>
      <c r="H135" s="23">
        <v>1</v>
      </c>
      <c r="I135" s="213"/>
      <c r="J135" s="214">
        <v>20</v>
      </c>
      <c r="K135" s="214"/>
      <c r="L135" s="214"/>
      <c r="M135" s="214"/>
      <c r="N135" s="214"/>
      <c r="O135" s="215"/>
      <c r="P135" s="203">
        <f t="shared" si="53"/>
        <v>5</v>
      </c>
      <c r="Q135" s="23">
        <f t="shared" si="54"/>
        <v>20</v>
      </c>
      <c r="R135" s="28">
        <f t="shared" si="55"/>
        <v>25</v>
      </c>
      <c r="S135" s="23">
        <f t="shared" si="56"/>
        <v>1</v>
      </c>
      <c r="T135" s="225"/>
      <c r="U135" s="214">
        <v>15</v>
      </c>
      <c r="V135" s="214"/>
      <c r="W135" s="214"/>
      <c r="X135" s="214"/>
      <c r="Y135" s="214"/>
      <c r="Z135" s="214"/>
      <c r="AA135" s="203">
        <f t="shared" si="57"/>
        <v>10</v>
      </c>
      <c r="AB135" s="23">
        <f t="shared" si="58"/>
        <v>15</v>
      </c>
      <c r="AC135" s="23">
        <f t="shared" si="59"/>
        <v>25</v>
      </c>
    </row>
    <row r="136" spans="1:29" ht="27" customHeight="1" x14ac:dyDescent="0.3">
      <c r="A136" s="344" t="s">
        <v>238</v>
      </c>
      <c r="B136" s="339" t="s">
        <v>215</v>
      </c>
      <c r="C136" s="171" t="s">
        <v>207</v>
      </c>
      <c r="D136" s="171" t="s">
        <v>26</v>
      </c>
      <c r="E136" s="176" t="s">
        <v>247</v>
      </c>
      <c r="F136" s="172" t="s">
        <v>125</v>
      </c>
      <c r="G136" s="76"/>
      <c r="H136" s="147">
        <v>1</v>
      </c>
      <c r="I136" s="216">
        <v>20</v>
      </c>
      <c r="J136" s="217"/>
      <c r="K136" s="218"/>
      <c r="L136" s="217"/>
      <c r="M136" s="217"/>
      <c r="N136" s="217"/>
      <c r="O136" s="217"/>
      <c r="P136" s="163">
        <f t="shared" si="53"/>
        <v>5</v>
      </c>
      <c r="Q136" s="139">
        <f t="shared" ref="Q136:Q141" si="60">SUM(I136:O136)</f>
        <v>20</v>
      </c>
      <c r="R136" s="147">
        <f t="shared" ref="R136:R141" si="61">SUM(I136:P136)</f>
        <v>25</v>
      </c>
      <c r="S136" s="143">
        <f t="shared" si="56"/>
        <v>1</v>
      </c>
      <c r="T136" s="216">
        <v>10</v>
      </c>
      <c r="U136" s="217"/>
      <c r="V136" s="217"/>
      <c r="W136" s="217"/>
      <c r="X136" s="217"/>
      <c r="Y136" s="217"/>
      <c r="Z136" s="217"/>
      <c r="AA136" s="163">
        <f t="shared" si="57"/>
        <v>15</v>
      </c>
      <c r="AB136" s="154">
        <f>SUM(T136:Z136)</f>
        <v>10</v>
      </c>
      <c r="AC136" s="151">
        <f>SUM(T136:AA136)</f>
        <v>25</v>
      </c>
    </row>
    <row r="137" spans="1:29" ht="27" customHeight="1" x14ac:dyDescent="0.3">
      <c r="A137" s="345"/>
      <c r="B137" s="340"/>
      <c r="C137" s="170" t="s">
        <v>208</v>
      </c>
      <c r="D137" s="170" t="s">
        <v>26</v>
      </c>
      <c r="E137" s="177" t="s">
        <v>247</v>
      </c>
      <c r="F137" s="173" t="s">
        <v>125</v>
      </c>
      <c r="G137" s="76"/>
      <c r="H137" s="148">
        <v>1</v>
      </c>
      <c r="I137" s="186"/>
      <c r="J137" s="187">
        <v>20</v>
      </c>
      <c r="K137" s="188"/>
      <c r="L137" s="187"/>
      <c r="M137" s="187"/>
      <c r="N137" s="187"/>
      <c r="O137" s="187"/>
      <c r="P137" s="137">
        <f t="shared" si="53"/>
        <v>5</v>
      </c>
      <c r="Q137" s="140">
        <f t="shared" si="60"/>
        <v>20</v>
      </c>
      <c r="R137" s="148">
        <f t="shared" si="61"/>
        <v>25</v>
      </c>
      <c r="S137" s="144">
        <f t="shared" si="56"/>
        <v>1</v>
      </c>
      <c r="T137" s="186"/>
      <c r="U137" s="187">
        <v>10</v>
      </c>
      <c r="V137" s="187"/>
      <c r="W137" s="187"/>
      <c r="X137" s="187"/>
      <c r="Y137" s="187"/>
      <c r="Z137" s="187"/>
      <c r="AA137" s="137">
        <f t="shared" si="57"/>
        <v>15</v>
      </c>
      <c r="AB137" s="155">
        <f>SUM(T137:Z137)</f>
        <v>10</v>
      </c>
      <c r="AC137" s="152">
        <f>SUM(T137:AA137)</f>
        <v>25</v>
      </c>
    </row>
    <row r="138" spans="1:29" ht="27" customHeight="1" x14ac:dyDescent="0.3">
      <c r="A138" s="345"/>
      <c r="B138" s="340"/>
      <c r="C138" s="170" t="s">
        <v>210</v>
      </c>
      <c r="D138" s="170" t="s">
        <v>26</v>
      </c>
      <c r="E138" s="177" t="s">
        <v>247</v>
      </c>
      <c r="F138" s="173" t="s">
        <v>126</v>
      </c>
      <c r="G138" s="76"/>
      <c r="H138" s="148">
        <v>2</v>
      </c>
      <c r="I138" s="186"/>
      <c r="J138" s="187"/>
      <c r="K138" s="188"/>
      <c r="L138" s="187">
        <v>40</v>
      </c>
      <c r="M138" s="187"/>
      <c r="N138" s="187"/>
      <c r="O138" s="187"/>
      <c r="P138" s="137">
        <f t="shared" si="53"/>
        <v>10</v>
      </c>
      <c r="Q138" s="140">
        <f t="shared" si="60"/>
        <v>40</v>
      </c>
      <c r="R138" s="148">
        <f t="shared" si="61"/>
        <v>50</v>
      </c>
      <c r="S138" s="144">
        <f t="shared" si="56"/>
        <v>2</v>
      </c>
      <c r="T138" s="186"/>
      <c r="U138" s="187"/>
      <c r="V138" s="187"/>
      <c r="W138" s="187">
        <v>20</v>
      </c>
      <c r="X138" s="187"/>
      <c r="Y138" s="187"/>
      <c r="Z138" s="187"/>
      <c r="AA138" s="137">
        <f t="shared" si="57"/>
        <v>30</v>
      </c>
      <c r="AB138" s="155">
        <f>SUM(T138:Z138)</f>
        <v>20</v>
      </c>
      <c r="AC138" s="152">
        <f>SUM(T138:AA138)</f>
        <v>50</v>
      </c>
    </row>
    <row r="139" spans="1:29" ht="27" customHeight="1" x14ac:dyDescent="0.3">
      <c r="A139" s="346"/>
      <c r="B139" s="340"/>
      <c r="C139" s="177" t="s">
        <v>221</v>
      </c>
      <c r="D139" s="177" t="s">
        <v>26</v>
      </c>
      <c r="E139" s="177" t="s">
        <v>247</v>
      </c>
      <c r="F139" s="173" t="s">
        <v>125</v>
      </c>
      <c r="G139" s="179"/>
      <c r="H139" s="155">
        <v>1</v>
      </c>
      <c r="I139" s="180">
        <v>20</v>
      </c>
      <c r="J139" s="181"/>
      <c r="K139" s="182"/>
      <c r="L139" s="181"/>
      <c r="M139" s="181"/>
      <c r="N139" s="181"/>
      <c r="O139" s="181"/>
      <c r="P139" s="137">
        <f>H139*25-Q139</f>
        <v>5</v>
      </c>
      <c r="Q139" s="140">
        <f>SUM(I139:O139)</f>
        <v>20</v>
      </c>
      <c r="R139" s="148">
        <f>SUM(I139:P139)</f>
        <v>25</v>
      </c>
      <c r="S139" s="152">
        <f t="shared" si="56"/>
        <v>1</v>
      </c>
      <c r="T139" s="180">
        <v>10</v>
      </c>
      <c r="U139" s="181"/>
      <c r="V139" s="181"/>
      <c r="W139" s="181"/>
      <c r="X139" s="181"/>
      <c r="Y139" s="181"/>
      <c r="Z139" s="181"/>
      <c r="AA139" s="137">
        <f t="shared" si="57"/>
        <v>15</v>
      </c>
      <c r="AB139" s="155">
        <f t="shared" ref="AB139:AB144" si="62">SUM(T139:Z139)</f>
        <v>10</v>
      </c>
      <c r="AC139" s="152">
        <f t="shared" ref="AC139:AC144" si="63">SUM(T139:AA139)</f>
        <v>25</v>
      </c>
    </row>
    <row r="140" spans="1:29" ht="27" customHeight="1" thickBot="1" x14ac:dyDescent="0.35">
      <c r="A140" s="346"/>
      <c r="B140" s="341"/>
      <c r="C140" s="178" t="s">
        <v>209</v>
      </c>
      <c r="D140" s="178" t="s">
        <v>26</v>
      </c>
      <c r="E140" s="271" t="s">
        <v>247</v>
      </c>
      <c r="F140" s="174" t="s">
        <v>126</v>
      </c>
      <c r="G140" s="179"/>
      <c r="H140" s="150">
        <v>1</v>
      </c>
      <c r="I140" s="190"/>
      <c r="J140" s="191">
        <v>20</v>
      </c>
      <c r="K140" s="219"/>
      <c r="L140" s="191"/>
      <c r="M140" s="191"/>
      <c r="N140" s="191"/>
      <c r="O140" s="191"/>
      <c r="P140" s="164">
        <f t="shared" si="53"/>
        <v>5</v>
      </c>
      <c r="Q140" s="142">
        <f t="shared" si="60"/>
        <v>20</v>
      </c>
      <c r="R140" s="150">
        <f t="shared" si="61"/>
        <v>25</v>
      </c>
      <c r="S140" s="146">
        <f t="shared" si="56"/>
        <v>1</v>
      </c>
      <c r="T140" s="190"/>
      <c r="U140" s="191">
        <v>15</v>
      </c>
      <c r="V140" s="191"/>
      <c r="W140" s="191"/>
      <c r="X140" s="191"/>
      <c r="Y140" s="191"/>
      <c r="Z140" s="191"/>
      <c r="AA140" s="164">
        <f t="shared" si="57"/>
        <v>10</v>
      </c>
      <c r="AB140" s="155">
        <f t="shared" si="62"/>
        <v>15</v>
      </c>
      <c r="AC140" s="152">
        <f t="shared" si="63"/>
        <v>25</v>
      </c>
    </row>
    <row r="141" spans="1:29" ht="27" customHeight="1" x14ac:dyDescent="0.3">
      <c r="A141" s="342" t="s">
        <v>239</v>
      </c>
      <c r="B141" s="339" t="s">
        <v>220</v>
      </c>
      <c r="C141" s="176" t="s">
        <v>211</v>
      </c>
      <c r="D141" s="176" t="s">
        <v>26</v>
      </c>
      <c r="E141" s="176" t="s">
        <v>247</v>
      </c>
      <c r="F141" s="172" t="s">
        <v>125</v>
      </c>
      <c r="G141" s="179"/>
      <c r="H141" s="149">
        <v>1</v>
      </c>
      <c r="I141" s="183">
        <v>20</v>
      </c>
      <c r="J141" s="184"/>
      <c r="K141" s="185"/>
      <c r="L141" s="184"/>
      <c r="M141" s="184"/>
      <c r="N141" s="184"/>
      <c r="O141" s="184"/>
      <c r="P141" s="138">
        <f t="shared" si="53"/>
        <v>5</v>
      </c>
      <c r="Q141" s="141">
        <f t="shared" si="60"/>
        <v>20</v>
      </c>
      <c r="R141" s="149">
        <f t="shared" si="61"/>
        <v>25</v>
      </c>
      <c r="S141" s="145">
        <f t="shared" si="56"/>
        <v>1</v>
      </c>
      <c r="T141" s="183">
        <v>10</v>
      </c>
      <c r="U141" s="184"/>
      <c r="V141" s="184"/>
      <c r="W141" s="184"/>
      <c r="X141" s="184"/>
      <c r="Y141" s="184"/>
      <c r="Z141" s="184"/>
      <c r="AA141" s="138">
        <f t="shared" si="57"/>
        <v>15</v>
      </c>
      <c r="AB141" s="155">
        <f t="shared" si="62"/>
        <v>10</v>
      </c>
      <c r="AC141" s="152">
        <f t="shared" si="63"/>
        <v>25</v>
      </c>
    </row>
    <row r="142" spans="1:29" ht="27" customHeight="1" x14ac:dyDescent="0.3">
      <c r="A142" s="343"/>
      <c r="B142" s="340"/>
      <c r="C142" s="177" t="s">
        <v>212</v>
      </c>
      <c r="D142" s="177" t="s">
        <v>26</v>
      </c>
      <c r="E142" s="177" t="s">
        <v>247</v>
      </c>
      <c r="F142" s="173" t="s">
        <v>126</v>
      </c>
      <c r="G142" s="179"/>
      <c r="H142" s="149">
        <v>1</v>
      </c>
      <c r="I142" s="183"/>
      <c r="J142" s="184">
        <v>20</v>
      </c>
      <c r="K142" s="185"/>
      <c r="L142" s="184"/>
      <c r="M142" s="184"/>
      <c r="N142" s="184"/>
      <c r="O142" s="184"/>
      <c r="P142" s="138">
        <f>H142*25-Q142</f>
        <v>5</v>
      </c>
      <c r="Q142" s="141">
        <f>SUM(I142:O142)</f>
        <v>20</v>
      </c>
      <c r="R142" s="149">
        <f>SUM(I142:P142)</f>
        <v>25</v>
      </c>
      <c r="S142" s="145">
        <f t="shared" si="56"/>
        <v>1</v>
      </c>
      <c r="T142" s="183"/>
      <c r="U142" s="184">
        <v>15</v>
      </c>
      <c r="V142" s="184"/>
      <c r="W142" s="184"/>
      <c r="X142" s="184"/>
      <c r="Y142" s="184"/>
      <c r="Z142" s="184"/>
      <c r="AA142" s="138"/>
      <c r="AB142" s="155">
        <f t="shared" si="62"/>
        <v>15</v>
      </c>
      <c r="AC142" s="152">
        <f t="shared" si="63"/>
        <v>15</v>
      </c>
    </row>
    <row r="143" spans="1:29" ht="27" customHeight="1" x14ac:dyDescent="0.3">
      <c r="A143" s="343"/>
      <c r="B143" s="340"/>
      <c r="C143" s="177" t="s">
        <v>213</v>
      </c>
      <c r="D143" s="177" t="s">
        <v>26</v>
      </c>
      <c r="E143" s="177" t="s">
        <v>247</v>
      </c>
      <c r="F143" s="173" t="s">
        <v>125</v>
      </c>
      <c r="G143" s="179"/>
      <c r="H143" s="148">
        <v>1</v>
      </c>
      <c r="I143" s="186">
        <v>20</v>
      </c>
      <c r="J143" s="187"/>
      <c r="K143" s="188"/>
      <c r="L143" s="187"/>
      <c r="M143" s="187"/>
      <c r="N143" s="187"/>
      <c r="O143" s="187"/>
      <c r="P143" s="138">
        <f>H143*25-Q143</f>
        <v>5</v>
      </c>
      <c r="Q143" s="141">
        <f>SUM(I143:O143)</f>
        <v>20</v>
      </c>
      <c r="R143" s="149">
        <f>SUM(I143:P143)</f>
        <v>25</v>
      </c>
      <c r="S143" s="144">
        <f t="shared" si="56"/>
        <v>1</v>
      </c>
      <c r="T143" s="186">
        <v>10</v>
      </c>
      <c r="U143" s="187"/>
      <c r="V143" s="187"/>
      <c r="W143" s="187"/>
      <c r="X143" s="187"/>
      <c r="Y143" s="187"/>
      <c r="Z143" s="187"/>
      <c r="AA143" s="137">
        <f t="shared" si="57"/>
        <v>15</v>
      </c>
      <c r="AB143" s="155">
        <f t="shared" si="62"/>
        <v>10</v>
      </c>
      <c r="AC143" s="152">
        <f t="shared" si="63"/>
        <v>25</v>
      </c>
    </row>
    <row r="144" spans="1:29" ht="27" customHeight="1" x14ac:dyDescent="0.3">
      <c r="A144" s="343"/>
      <c r="B144" s="340"/>
      <c r="C144" s="177" t="s">
        <v>214</v>
      </c>
      <c r="D144" s="177" t="s">
        <v>26</v>
      </c>
      <c r="E144" s="177" t="s">
        <v>247</v>
      </c>
      <c r="F144" s="173" t="s">
        <v>126</v>
      </c>
      <c r="G144" s="179"/>
      <c r="H144" s="148">
        <v>1</v>
      </c>
      <c r="I144" s="186"/>
      <c r="J144" s="187">
        <v>20</v>
      </c>
      <c r="K144" s="188"/>
      <c r="L144" s="187"/>
      <c r="M144" s="187"/>
      <c r="N144" s="187"/>
      <c r="O144" s="187"/>
      <c r="P144" s="138">
        <f>H144*25-Q144</f>
        <v>5</v>
      </c>
      <c r="Q144" s="141">
        <f>SUM(I144:O144)</f>
        <v>20</v>
      </c>
      <c r="R144" s="149">
        <f>SUM(I144:P144)</f>
        <v>25</v>
      </c>
      <c r="S144" s="144">
        <f t="shared" si="56"/>
        <v>1</v>
      </c>
      <c r="T144" s="186"/>
      <c r="U144" s="187">
        <v>10</v>
      </c>
      <c r="V144" s="187"/>
      <c r="W144" s="187"/>
      <c r="X144" s="187"/>
      <c r="Y144" s="187"/>
      <c r="Z144" s="187"/>
      <c r="AA144" s="137"/>
      <c r="AB144" s="155">
        <f t="shared" si="62"/>
        <v>10</v>
      </c>
      <c r="AC144" s="152">
        <f t="shared" si="63"/>
        <v>10</v>
      </c>
    </row>
    <row r="145" spans="1:29" ht="27" customHeight="1" x14ac:dyDescent="0.3">
      <c r="A145" s="343"/>
      <c r="B145" s="340"/>
      <c r="C145" s="170" t="s">
        <v>216</v>
      </c>
      <c r="D145" s="170" t="s">
        <v>26</v>
      </c>
      <c r="E145" s="177" t="s">
        <v>247</v>
      </c>
      <c r="F145" s="173" t="s">
        <v>125</v>
      </c>
      <c r="G145" s="76"/>
      <c r="H145" s="148">
        <v>1</v>
      </c>
      <c r="I145" s="186">
        <v>20</v>
      </c>
      <c r="J145" s="187"/>
      <c r="K145" s="220"/>
      <c r="L145" s="187"/>
      <c r="M145" s="187"/>
      <c r="N145" s="187"/>
      <c r="O145" s="187"/>
      <c r="P145" s="138">
        <f>H145*25-Q145</f>
        <v>5</v>
      </c>
      <c r="Q145" s="141">
        <f>SUM(I145:O145)</f>
        <v>20</v>
      </c>
      <c r="R145" s="149">
        <f>SUM(I145:P145)</f>
        <v>25</v>
      </c>
      <c r="S145" s="144">
        <f t="shared" si="56"/>
        <v>1</v>
      </c>
      <c r="T145" s="186">
        <v>10</v>
      </c>
      <c r="U145" s="187"/>
      <c r="V145" s="187"/>
      <c r="W145" s="187"/>
      <c r="X145" s="187"/>
      <c r="Y145" s="187"/>
      <c r="Z145" s="187"/>
      <c r="AA145" s="137">
        <f t="shared" si="57"/>
        <v>15</v>
      </c>
      <c r="AB145" s="155">
        <f>SUM(T145:Z145)</f>
        <v>10</v>
      </c>
      <c r="AC145" s="152">
        <f>SUM(T145:AA145)</f>
        <v>25</v>
      </c>
    </row>
    <row r="146" spans="1:29" ht="27" customHeight="1" thickBot="1" x14ac:dyDescent="0.35">
      <c r="A146" s="343"/>
      <c r="B146" s="341"/>
      <c r="C146" s="260" t="s">
        <v>217</v>
      </c>
      <c r="D146" s="260" t="s">
        <v>26</v>
      </c>
      <c r="E146" s="260" t="s">
        <v>247</v>
      </c>
      <c r="F146" s="270" t="s">
        <v>126</v>
      </c>
      <c r="G146" s="76"/>
      <c r="H146" s="155">
        <v>1</v>
      </c>
      <c r="I146" s="180"/>
      <c r="J146" s="181">
        <v>20</v>
      </c>
      <c r="K146" s="268"/>
      <c r="L146" s="181"/>
      <c r="M146" s="181"/>
      <c r="N146" s="181"/>
      <c r="O146" s="181"/>
      <c r="P146" s="269">
        <f>H146*25-Q146</f>
        <v>5</v>
      </c>
      <c r="Q146" s="167">
        <f>SUM(I146:O146)</f>
        <v>20</v>
      </c>
      <c r="R146" s="156">
        <f>SUM(I146:P146)</f>
        <v>25</v>
      </c>
      <c r="S146" s="152">
        <f>H146</f>
        <v>1</v>
      </c>
      <c r="T146" s="180"/>
      <c r="U146" s="181">
        <v>10</v>
      </c>
      <c r="V146" s="181"/>
      <c r="W146" s="181"/>
      <c r="X146" s="181"/>
      <c r="Y146" s="181"/>
      <c r="Z146" s="181"/>
      <c r="AA146" s="189">
        <f>S146*25-AB146</f>
        <v>15</v>
      </c>
      <c r="AB146" s="155">
        <f>SUM(T146:Z146)</f>
        <v>10</v>
      </c>
      <c r="AC146" s="152">
        <f>SUM(T146:AA146)</f>
        <v>25</v>
      </c>
    </row>
    <row r="147" spans="1:29" s="2" customFormat="1" ht="25.2" customHeight="1" thickBot="1" x14ac:dyDescent="0.3">
      <c r="A147" s="296" t="s">
        <v>24</v>
      </c>
      <c r="B147" s="297"/>
      <c r="C147" s="297"/>
      <c r="D147" s="297"/>
      <c r="E147" s="297"/>
      <c r="F147" s="298"/>
      <c r="G147" s="12"/>
      <c r="H147" s="20">
        <f>SUM(H148:H155)</f>
        <v>32</v>
      </c>
      <c r="I147" s="20">
        <f t="shared" ref="I147:AC147" si="64">SUM(I148:I155)</f>
        <v>55</v>
      </c>
      <c r="J147" s="20">
        <f t="shared" si="64"/>
        <v>40</v>
      </c>
      <c r="K147" s="20">
        <f t="shared" si="64"/>
        <v>0</v>
      </c>
      <c r="L147" s="20">
        <f t="shared" si="64"/>
        <v>30</v>
      </c>
      <c r="M147" s="20">
        <f t="shared" si="64"/>
        <v>0</v>
      </c>
      <c r="N147" s="20">
        <f t="shared" si="64"/>
        <v>35</v>
      </c>
      <c r="O147" s="20">
        <f t="shared" si="64"/>
        <v>470</v>
      </c>
      <c r="P147" s="20">
        <f t="shared" si="64"/>
        <v>140</v>
      </c>
      <c r="Q147" s="20">
        <f t="shared" si="64"/>
        <v>160</v>
      </c>
      <c r="R147" s="20">
        <f t="shared" si="64"/>
        <v>770</v>
      </c>
      <c r="S147" s="20">
        <f t="shared" si="64"/>
        <v>32</v>
      </c>
      <c r="T147" s="20">
        <f t="shared" si="64"/>
        <v>35</v>
      </c>
      <c r="U147" s="20">
        <f t="shared" si="64"/>
        <v>20</v>
      </c>
      <c r="V147" s="20">
        <f t="shared" si="64"/>
        <v>0</v>
      </c>
      <c r="W147" s="20">
        <f t="shared" si="64"/>
        <v>30</v>
      </c>
      <c r="X147" s="20">
        <f t="shared" si="64"/>
        <v>0</v>
      </c>
      <c r="Y147" s="20">
        <f t="shared" si="64"/>
        <v>35</v>
      </c>
      <c r="Z147" s="20">
        <f t="shared" si="64"/>
        <v>470</v>
      </c>
      <c r="AA147" s="20">
        <f t="shared" si="64"/>
        <v>180</v>
      </c>
      <c r="AB147" s="20">
        <f t="shared" si="64"/>
        <v>120</v>
      </c>
      <c r="AC147" s="20">
        <f t="shared" si="64"/>
        <v>770</v>
      </c>
    </row>
    <row r="148" spans="1:29" s="2" customFormat="1" ht="40.200000000000003" customHeight="1" thickBot="1" x14ac:dyDescent="0.3">
      <c r="A148" s="293" t="s">
        <v>240</v>
      </c>
      <c r="B148" s="299" t="s">
        <v>116</v>
      </c>
      <c r="C148" s="72" t="s">
        <v>149</v>
      </c>
      <c r="D148" s="72" t="s">
        <v>26</v>
      </c>
      <c r="E148" s="72" t="s">
        <v>247</v>
      </c>
      <c r="F148" s="82" t="s">
        <v>123</v>
      </c>
      <c r="G148" s="128"/>
      <c r="H148" s="20">
        <v>6</v>
      </c>
      <c r="I148" s="264"/>
      <c r="J148" s="57"/>
      <c r="K148" s="57"/>
      <c r="L148" s="57"/>
      <c r="M148" s="57"/>
      <c r="N148" s="192">
        <v>35</v>
      </c>
      <c r="O148" s="58"/>
      <c r="P148" s="68">
        <f t="shared" ref="P148:P153" si="65">H148*25-Q148</f>
        <v>115</v>
      </c>
      <c r="Q148" s="19">
        <f t="shared" ref="Q148:Q153" si="66">SUM(I148:O148)</f>
        <v>35</v>
      </c>
      <c r="R148" s="19">
        <f t="shared" ref="R148:R153" si="67">SUM(I148:P148)</f>
        <v>150</v>
      </c>
      <c r="S148" s="19">
        <f t="shared" ref="S148:S155" si="68">H148</f>
        <v>6</v>
      </c>
      <c r="T148" s="115"/>
      <c r="U148" s="67"/>
      <c r="V148" s="67"/>
      <c r="W148" s="67"/>
      <c r="X148" s="67"/>
      <c r="Y148" s="193">
        <v>35</v>
      </c>
      <c r="Z148" s="67"/>
      <c r="AA148" s="68">
        <f t="shared" ref="AA148:AA153" si="69">S148*25-AB148</f>
        <v>115</v>
      </c>
      <c r="AB148" s="19">
        <f t="shared" ref="AB148:AB153" si="70">SUM(T148:Z148)</f>
        <v>35</v>
      </c>
      <c r="AC148" s="19">
        <f t="shared" ref="AC148:AC153" si="71">SUM(T148:AA148)</f>
        <v>150</v>
      </c>
    </row>
    <row r="149" spans="1:29" s="2" customFormat="1" ht="37.200000000000003" customHeight="1" thickBot="1" x14ac:dyDescent="0.3">
      <c r="A149" s="295"/>
      <c r="B149" s="301"/>
      <c r="C149" s="74" t="s">
        <v>152</v>
      </c>
      <c r="D149" s="74" t="s">
        <v>28</v>
      </c>
      <c r="E149" s="74" t="s">
        <v>247</v>
      </c>
      <c r="F149" s="84" t="s">
        <v>111</v>
      </c>
      <c r="G149" s="128"/>
      <c r="H149" s="19">
        <v>20</v>
      </c>
      <c r="I149" s="265"/>
      <c r="J149" s="69"/>
      <c r="K149" s="69"/>
      <c r="L149" s="69"/>
      <c r="M149" s="69"/>
      <c r="N149" s="69"/>
      <c r="O149" s="70">
        <v>470</v>
      </c>
      <c r="P149" s="59">
        <v>0</v>
      </c>
      <c r="Q149" s="20">
        <v>0</v>
      </c>
      <c r="R149" s="20">
        <f t="shared" si="67"/>
        <v>470</v>
      </c>
      <c r="S149" s="19">
        <f t="shared" si="68"/>
        <v>20</v>
      </c>
      <c r="T149" s="115"/>
      <c r="U149" s="67"/>
      <c r="V149" s="67"/>
      <c r="W149" s="67"/>
      <c r="X149" s="67"/>
      <c r="Y149" s="67"/>
      <c r="Z149" s="67">
        <v>470</v>
      </c>
      <c r="AA149" s="68">
        <v>0</v>
      </c>
      <c r="AB149" s="20">
        <v>0</v>
      </c>
      <c r="AC149" s="19">
        <f t="shared" si="71"/>
        <v>470</v>
      </c>
    </row>
    <row r="150" spans="1:29" s="2" customFormat="1" ht="33" customHeight="1" x14ac:dyDescent="0.25">
      <c r="A150" s="325" t="s">
        <v>241</v>
      </c>
      <c r="B150" s="299" t="s">
        <v>153</v>
      </c>
      <c r="C150" s="100" t="s">
        <v>107</v>
      </c>
      <c r="D150" s="73" t="s">
        <v>26</v>
      </c>
      <c r="E150" s="73" t="s">
        <v>247</v>
      </c>
      <c r="F150" s="92" t="s">
        <v>123</v>
      </c>
      <c r="G150" s="128"/>
      <c r="H150" s="34">
        <v>1</v>
      </c>
      <c r="I150" s="120">
        <v>20</v>
      </c>
      <c r="J150" s="39"/>
      <c r="K150" s="60"/>
      <c r="L150" s="39"/>
      <c r="M150" s="39"/>
      <c r="N150" s="39"/>
      <c r="O150" s="40"/>
      <c r="P150" s="41">
        <f t="shared" si="65"/>
        <v>5</v>
      </c>
      <c r="Q150" s="34">
        <f t="shared" si="66"/>
        <v>20</v>
      </c>
      <c r="R150" s="27">
        <f t="shared" si="67"/>
        <v>25</v>
      </c>
      <c r="S150" s="34">
        <f t="shared" si="68"/>
        <v>1</v>
      </c>
      <c r="T150" s="120">
        <v>10</v>
      </c>
      <c r="U150" s="39"/>
      <c r="V150" s="39"/>
      <c r="W150" s="39"/>
      <c r="X150" s="39"/>
      <c r="Y150" s="39"/>
      <c r="Z150" s="39"/>
      <c r="AA150" s="41">
        <f t="shared" si="69"/>
        <v>15</v>
      </c>
      <c r="AB150" s="34">
        <f t="shared" si="70"/>
        <v>10</v>
      </c>
      <c r="AC150" s="34">
        <f t="shared" si="71"/>
        <v>25</v>
      </c>
    </row>
    <row r="151" spans="1:29" s="2" customFormat="1" ht="36" customHeight="1" x14ac:dyDescent="0.25">
      <c r="A151" s="294"/>
      <c r="B151" s="300"/>
      <c r="C151" s="90" t="s">
        <v>81</v>
      </c>
      <c r="D151" s="1" t="s">
        <v>26</v>
      </c>
      <c r="E151" s="1" t="s">
        <v>247</v>
      </c>
      <c r="F151" s="83" t="s">
        <v>120</v>
      </c>
      <c r="G151" s="128"/>
      <c r="H151" s="21">
        <v>1</v>
      </c>
      <c r="I151" s="266"/>
      <c r="J151" s="48">
        <v>20</v>
      </c>
      <c r="K151" s="61"/>
      <c r="L151" s="48"/>
      <c r="M151" s="48"/>
      <c r="N151" s="48"/>
      <c r="O151" s="49"/>
      <c r="P151" s="44">
        <f t="shared" si="65"/>
        <v>5</v>
      </c>
      <c r="Q151" s="22">
        <f t="shared" si="66"/>
        <v>20</v>
      </c>
      <c r="R151" s="45">
        <f t="shared" si="67"/>
        <v>25</v>
      </c>
      <c r="S151" s="22">
        <f t="shared" si="68"/>
        <v>1</v>
      </c>
      <c r="T151" s="121"/>
      <c r="U151" s="42">
        <v>10</v>
      </c>
      <c r="V151" s="42"/>
      <c r="W151" s="42"/>
      <c r="X151" s="42"/>
      <c r="Y151" s="42"/>
      <c r="Z151" s="42"/>
      <c r="AA151" s="44">
        <f t="shared" si="69"/>
        <v>15</v>
      </c>
      <c r="AB151" s="22">
        <f t="shared" si="70"/>
        <v>10</v>
      </c>
      <c r="AC151" s="22">
        <f t="shared" si="71"/>
        <v>25</v>
      </c>
    </row>
    <row r="152" spans="1:29" s="2" customFormat="1" ht="31.2" customHeight="1" x14ac:dyDescent="0.25">
      <c r="A152" s="294"/>
      <c r="B152" s="300"/>
      <c r="C152" s="1" t="s">
        <v>100</v>
      </c>
      <c r="D152" s="88" t="s">
        <v>27</v>
      </c>
      <c r="E152" s="1" t="s">
        <v>248</v>
      </c>
      <c r="F152" s="83" t="s">
        <v>123</v>
      </c>
      <c r="G152" s="128"/>
      <c r="H152" s="31">
        <v>1</v>
      </c>
      <c r="I152" s="262">
        <v>20</v>
      </c>
      <c r="J152" s="51"/>
      <c r="K152" s="62"/>
      <c r="L152" s="51"/>
      <c r="M152" s="51"/>
      <c r="N152" s="51"/>
      <c r="O152" s="52"/>
      <c r="P152" s="44">
        <f t="shared" si="65"/>
        <v>5</v>
      </c>
      <c r="Q152" s="22">
        <f t="shared" si="66"/>
        <v>20</v>
      </c>
      <c r="R152" s="45">
        <f t="shared" si="67"/>
        <v>25</v>
      </c>
      <c r="S152" s="22">
        <f t="shared" si="68"/>
        <v>1</v>
      </c>
      <c r="T152" s="121">
        <v>10</v>
      </c>
      <c r="U152" s="42"/>
      <c r="V152" s="42"/>
      <c r="W152" s="42"/>
      <c r="X152" s="42"/>
      <c r="Y152" s="42"/>
      <c r="Z152" s="42"/>
      <c r="AA152" s="44">
        <f t="shared" si="69"/>
        <v>15</v>
      </c>
      <c r="AB152" s="22">
        <f t="shared" si="70"/>
        <v>10</v>
      </c>
      <c r="AC152" s="22">
        <f t="shared" si="71"/>
        <v>25</v>
      </c>
    </row>
    <row r="153" spans="1:29" s="2" customFormat="1" ht="39" customHeight="1" thickBot="1" x14ac:dyDescent="0.3">
      <c r="A153" s="312"/>
      <c r="B153" s="301"/>
      <c r="C153" s="75" t="s">
        <v>82</v>
      </c>
      <c r="D153" s="75" t="s">
        <v>26</v>
      </c>
      <c r="E153" s="75" t="s">
        <v>248</v>
      </c>
      <c r="F153" s="85" t="s">
        <v>120</v>
      </c>
      <c r="G153" s="128"/>
      <c r="H153" s="23">
        <v>1</v>
      </c>
      <c r="I153" s="122"/>
      <c r="J153" s="46">
        <v>20</v>
      </c>
      <c r="K153" s="63"/>
      <c r="L153" s="46"/>
      <c r="M153" s="46"/>
      <c r="N153" s="46"/>
      <c r="O153" s="47"/>
      <c r="P153" s="59">
        <f t="shared" si="65"/>
        <v>5</v>
      </c>
      <c r="Q153" s="23">
        <f t="shared" si="66"/>
        <v>20</v>
      </c>
      <c r="R153" s="28">
        <f t="shared" si="67"/>
        <v>25</v>
      </c>
      <c r="S153" s="23">
        <f t="shared" si="68"/>
        <v>1</v>
      </c>
      <c r="T153" s="122"/>
      <c r="U153" s="46">
        <v>10</v>
      </c>
      <c r="V153" s="46"/>
      <c r="W153" s="46"/>
      <c r="X153" s="46"/>
      <c r="Y153" s="46"/>
      <c r="Z153" s="46"/>
      <c r="AA153" s="59">
        <f t="shared" si="69"/>
        <v>15</v>
      </c>
      <c r="AB153" s="23">
        <f t="shared" si="70"/>
        <v>10</v>
      </c>
      <c r="AC153" s="23">
        <f t="shared" si="71"/>
        <v>25</v>
      </c>
    </row>
    <row r="154" spans="1:29" s="2" customFormat="1" ht="56.4" customHeight="1" x14ac:dyDescent="0.25">
      <c r="A154" s="326" t="s">
        <v>242</v>
      </c>
      <c r="B154" s="299" t="s">
        <v>243</v>
      </c>
      <c r="C154" s="72" t="s">
        <v>244</v>
      </c>
      <c r="D154" s="72" t="s">
        <v>26</v>
      </c>
      <c r="E154" s="72" t="s">
        <v>247</v>
      </c>
      <c r="F154" s="82" t="s">
        <v>123</v>
      </c>
      <c r="G154" s="128"/>
      <c r="H154" s="34">
        <v>1</v>
      </c>
      <c r="I154" s="120">
        <v>15</v>
      </c>
      <c r="J154" s="39"/>
      <c r="K154" s="60"/>
      <c r="L154" s="39"/>
      <c r="M154" s="39"/>
      <c r="N154" s="39"/>
      <c r="O154" s="39"/>
      <c r="P154" s="41">
        <f>H154*25-Q154</f>
        <v>10</v>
      </c>
      <c r="Q154" s="34">
        <f>SUM(I154:O154)</f>
        <v>15</v>
      </c>
      <c r="R154" s="34">
        <f>SUM(I154:P154)</f>
        <v>25</v>
      </c>
      <c r="S154" s="34">
        <f t="shared" si="68"/>
        <v>1</v>
      </c>
      <c r="T154" s="120">
        <v>15</v>
      </c>
      <c r="U154" s="39"/>
      <c r="V154" s="39"/>
      <c r="W154" s="39"/>
      <c r="X154" s="39"/>
      <c r="Y154" s="39"/>
      <c r="Z154" s="39"/>
      <c r="AA154" s="41">
        <f>S154*25-AB154</f>
        <v>10</v>
      </c>
      <c r="AB154" s="34">
        <f>SUM(T154:Z154)</f>
        <v>15</v>
      </c>
      <c r="AC154" s="34">
        <f>SUM(T154:AA154)</f>
        <v>25</v>
      </c>
    </row>
    <row r="155" spans="1:29" s="2" customFormat="1" ht="55.2" customHeight="1" thickBot="1" x14ac:dyDescent="0.3">
      <c r="A155" s="327"/>
      <c r="B155" s="301"/>
      <c r="C155" s="74" t="s">
        <v>245</v>
      </c>
      <c r="D155" s="74" t="s">
        <v>26</v>
      </c>
      <c r="E155" s="74" t="s">
        <v>247</v>
      </c>
      <c r="F155" s="84" t="s">
        <v>120</v>
      </c>
      <c r="G155" s="128"/>
      <c r="H155" s="24">
        <v>1</v>
      </c>
      <c r="I155" s="264"/>
      <c r="J155" s="57"/>
      <c r="K155" s="267"/>
      <c r="L155" s="57">
        <v>30</v>
      </c>
      <c r="M155" s="57"/>
      <c r="N155" s="57"/>
      <c r="O155" s="57"/>
      <c r="P155" s="59">
        <f>H155*25-Q155</f>
        <v>-5</v>
      </c>
      <c r="Q155" s="24">
        <f>SUM(I155:O155)</f>
        <v>30</v>
      </c>
      <c r="R155" s="24">
        <f>SUM(I155:P155)</f>
        <v>25</v>
      </c>
      <c r="S155" s="24">
        <f t="shared" si="68"/>
        <v>1</v>
      </c>
      <c r="T155" s="264"/>
      <c r="U155" s="57"/>
      <c r="V155" s="57"/>
      <c r="W155" s="57">
        <v>30</v>
      </c>
      <c r="X155" s="57"/>
      <c r="Y155" s="57"/>
      <c r="Z155" s="57"/>
      <c r="AA155" s="59">
        <f>S155*25-AB155</f>
        <v>-5</v>
      </c>
      <c r="AB155" s="24">
        <f>SUM(T155:Z155)</f>
        <v>30</v>
      </c>
      <c r="AC155" s="24">
        <f>SUM(T155:AA155)</f>
        <v>25</v>
      </c>
    </row>
    <row r="156" spans="1:29" s="2" customFormat="1" ht="25.2" customHeight="1" thickBot="1" x14ac:dyDescent="0.3">
      <c r="A156" s="4"/>
      <c r="B156" s="3"/>
      <c r="C156" s="3"/>
      <c r="D156" s="3"/>
      <c r="E156" s="272"/>
      <c r="F156" s="3"/>
      <c r="G156" s="18" t="s">
        <v>22</v>
      </c>
      <c r="H156" s="24">
        <f t="shared" ref="H156:AC156" si="72">H147+H126+H90+H63+H38+H22+H5</f>
        <v>213</v>
      </c>
      <c r="I156" s="24">
        <f t="shared" si="72"/>
        <v>1017</v>
      </c>
      <c r="J156" s="24">
        <f t="shared" si="72"/>
        <v>840</v>
      </c>
      <c r="K156" s="24">
        <f t="shared" si="72"/>
        <v>445</v>
      </c>
      <c r="L156" s="24">
        <f t="shared" si="72"/>
        <v>195</v>
      </c>
      <c r="M156" s="24">
        <f t="shared" si="72"/>
        <v>125</v>
      </c>
      <c r="N156" s="24">
        <f t="shared" si="72"/>
        <v>70</v>
      </c>
      <c r="O156" s="24">
        <f t="shared" si="72"/>
        <v>720</v>
      </c>
      <c r="P156" s="24">
        <f t="shared" si="72"/>
        <v>1943</v>
      </c>
      <c r="Q156" s="24">
        <f t="shared" si="72"/>
        <v>2692</v>
      </c>
      <c r="R156" s="24">
        <f t="shared" si="72"/>
        <v>5355</v>
      </c>
      <c r="S156" s="24">
        <f t="shared" si="72"/>
        <v>213</v>
      </c>
      <c r="T156" s="263">
        <f t="shared" si="72"/>
        <v>597</v>
      </c>
      <c r="U156" s="24">
        <f t="shared" si="72"/>
        <v>340</v>
      </c>
      <c r="V156" s="24">
        <f t="shared" si="72"/>
        <v>310</v>
      </c>
      <c r="W156" s="24">
        <f t="shared" si="72"/>
        <v>140</v>
      </c>
      <c r="X156" s="24">
        <f t="shared" si="72"/>
        <v>78</v>
      </c>
      <c r="Y156" s="24">
        <f t="shared" si="72"/>
        <v>70</v>
      </c>
      <c r="Z156" s="24">
        <f t="shared" si="72"/>
        <v>720</v>
      </c>
      <c r="AA156" s="24">
        <f t="shared" si="72"/>
        <v>3040</v>
      </c>
      <c r="AB156" s="24">
        <f t="shared" si="72"/>
        <v>1535</v>
      </c>
      <c r="AC156" s="24">
        <f t="shared" si="72"/>
        <v>5295</v>
      </c>
    </row>
    <row r="157" spans="1:29" ht="25.2" customHeight="1" thickBot="1" x14ac:dyDescent="0.35">
      <c r="G157" s="32"/>
      <c r="H157" s="33"/>
      <c r="I157" s="33">
        <f t="shared" ref="I157:O157" si="73">I156/$Q156</f>
        <v>0.37778603268945021</v>
      </c>
      <c r="J157" s="33">
        <f t="shared" si="73"/>
        <v>0.31203566121842496</v>
      </c>
      <c r="K157" s="33">
        <f t="shared" si="73"/>
        <v>0.16530460624071322</v>
      </c>
      <c r="L157" s="33">
        <f t="shared" si="73"/>
        <v>7.2436849925705801E-2</v>
      </c>
      <c r="M157" s="33">
        <f t="shared" si="73"/>
        <v>4.6433878157503716E-2</v>
      </c>
      <c r="N157" s="33">
        <f t="shared" si="73"/>
        <v>2.6002971768202082E-2</v>
      </c>
      <c r="O157" s="33">
        <f t="shared" si="73"/>
        <v>0.26745913818722139</v>
      </c>
      <c r="P157" s="24" t="e">
        <f>P148+P127+P91+P64+P39+#REF!+P6</f>
        <v>#REF!</v>
      </c>
      <c r="Q157" s="24" t="e">
        <f>Q148+Q127+Q91+Q64+Q39+#REF!+Q6</f>
        <v>#REF!</v>
      </c>
      <c r="R157" s="24" t="e">
        <f>R148+R127+R91+R64+R39+#REF!+R6</f>
        <v>#REF!</v>
      </c>
      <c r="S157" s="33"/>
      <c r="T157" s="119">
        <f>T156/$AB156</f>
        <v>0.38892508143322474</v>
      </c>
      <c r="U157" s="119">
        <f t="shared" ref="U157:Z157" si="74">U156/$AB156</f>
        <v>0.22149837133550487</v>
      </c>
      <c r="V157" s="119">
        <f t="shared" si="74"/>
        <v>0.20195439739413681</v>
      </c>
      <c r="W157" s="119">
        <f t="shared" si="74"/>
        <v>9.1205211726384364E-2</v>
      </c>
      <c r="X157" s="119">
        <f t="shared" si="74"/>
        <v>5.0814332247557006E-2</v>
      </c>
      <c r="Y157" s="119">
        <f t="shared" si="74"/>
        <v>4.5602605863192182E-2</v>
      </c>
      <c r="Z157" s="119">
        <f t="shared" si="74"/>
        <v>0.46905537459283386</v>
      </c>
      <c r="AA157" s="24" t="e">
        <f>AA148+AA127+AA91+AA64+AA39+#REF!+AA6</f>
        <v>#REF!</v>
      </c>
      <c r="AB157" s="24" t="e">
        <f>AB148+AB127+AB91+AB64+AB39+#REF!+AB6</f>
        <v>#REF!</v>
      </c>
      <c r="AC157" s="24" t="e">
        <f>AC148+AC127+AC91+AC64+AC39+#REF!+AC6</f>
        <v>#REF!</v>
      </c>
    </row>
    <row r="158" spans="1:29" ht="25.2" customHeight="1" x14ac:dyDescent="0.3">
      <c r="A158" s="322" t="s">
        <v>10</v>
      </c>
      <c r="B158" s="323"/>
    </row>
    <row r="159" spans="1:29" ht="25.2" customHeight="1" x14ac:dyDescent="0.3">
      <c r="A159" s="354"/>
      <c r="B159" s="1" t="s">
        <v>11</v>
      </c>
    </row>
    <row r="160" spans="1:29" ht="25.2" customHeight="1" x14ac:dyDescent="0.3">
      <c r="A160" s="168"/>
      <c r="B160" s="1" t="s">
        <v>206</v>
      </c>
    </row>
    <row r="161" spans="1:29" ht="25.2" customHeight="1" x14ac:dyDescent="0.3">
      <c r="A161" s="80" t="s">
        <v>27</v>
      </c>
      <c r="B161" s="1" t="s">
        <v>29</v>
      </c>
      <c r="Q161" s="79"/>
      <c r="R161" s="79"/>
      <c r="AB161" s="79"/>
      <c r="AC161" s="79"/>
    </row>
    <row r="162" spans="1:29" ht="25.2" customHeight="1" x14ac:dyDescent="0.3">
      <c r="A162" s="1" t="s">
        <v>26</v>
      </c>
      <c r="B162" s="1" t="s">
        <v>30</v>
      </c>
    </row>
    <row r="163" spans="1:29" s="2" customFormat="1" ht="25.2" customHeight="1" x14ac:dyDescent="0.25">
      <c r="A163" s="1" t="s">
        <v>31</v>
      </c>
      <c r="B163" s="1" t="s">
        <v>32</v>
      </c>
      <c r="C163" s="3"/>
      <c r="D163" s="3"/>
      <c r="E163" s="27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s="2" customFormat="1" ht="25.2" customHeight="1" x14ac:dyDescent="0.25"/>
    <row r="165" spans="1:29" s="2" customFormat="1" ht="25.2" customHeight="1" x14ac:dyDescent="0.25"/>
    <row r="166" spans="1:29" s="2" customFormat="1" ht="25.2" customHeight="1" x14ac:dyDescent="0.25"/>
    <row r="167" spans="1:29" s="2" customFormat="1" ht="25.2" customHeight="1" x14ac:dyDescent="0.25"/>
    <row r="168" spans="1:29" s="2" customFormat="1" ht="25.2" customHeight="1" x14ac:dyDescent="0.25"/>
    <row r="169" spans="1:29" s="2" customFormat="1" ht="25.2" customHeight="1" x14ac:dyDescent="0.25"/>
    <row r="170" spans="1:29" s="2" customFormat="1" ht="25.2" customHeight="1" x14ac:dyDescent="0.25"/>
    <row r="171" spans="1:29" s="2" customFormat="1" ht="25.2" customHeight="1" x14ac:dyDescent="0.25"/>
    <row r="172" spans="1:29" s="2" customFormat="1" ht="25.2" customHeight="1" x14ac:dyDescent="0.25"/>
    <row r="173" spans="1:29" s="2" customFormat="1" ht="25.2" customHeight="1" x14ac:dyDescent="0.25"/>
    <row r="174" spans="1:29" s="2" customFormat="1" ht="25.2" customHeight="1" x14ac:dyDescent="0.25"/>
    <row r="175" spans="1:29" ht="21.6" customHeight="1" x14ac:dyDescent="0.25">
      <c r="A175" s="3"/>
      <c r="E175" s="2"/>
    </row>
    <row r="176" spans="1:29" ht="35.25" customHeight="1" x14ac:dyDescent="0.25">
      <c r="A176" s="3"/>
      <c r="E176" s="2"/>
    </row>
    <row r="177" spans="1:37" ht="39.75" customHeight="1" x14ac:dyDescent="0.25">
      <c r="A177" s="3"/>
      <c r="E177" s="2"/>
    </row>
    <row r="178" spans="1:37" ht="25.2" customHeight="1" x14ac:dyDescent="0.3">
      <c r="A178" s="3"/>
    </row>
    <row r="179" spans="1:37" ht="25.2" customHeight="1" x14ac:dyDescent="0.3">
      <c r="A179" s="3"/>
    </row>
    <row r="180" spans="1:37" ht="25.2" customHeight="1" x14ac:dyDescent="0.3">
      <c r="A180" s="3"/>
    </row>
    <row r="181" spans="1:37" ht="25.2" customHeight="1" x14ac:dyDescent="0.3">
      <c r="A181" s="3"/>
    </row>
    <row r="182" spans="1:37" ht="31.5" customHeight="1" x14ac:dyDescent="0.3">
      <c r="A182" s="3"/>
    </row>
    <row r="183" spans="1:37" ht="31.5" customHeight="1" x14ac:dyDescent="0.3">
      <c r="A183" s="3"/>
    </row>
    <row r="184" spans="1:37" ht="25.2" customHeight="1" x14ac:dyDescent="0.3">
      <c r="A184" s="3"/>
    </row>
    <row r="185" spans="1:37" ht="25.2" customHeight="1" x14ac:dyDescent="0.3">
      <c r="A185" s="3"/>
    </row>
    <row r="186" spans="1:37" ht="25.2" customHeight="1" x14ac:dyDescent="0.3">
      <c r="A186" s="3"/>
    </row>
    <row r="187" spans="1:37" ht="25.2" customHeight="1" x14ac:dyDescent="0.3">
      <c r="A187" s="3"/>
    </row>
    <row r="188" spans="1:37" ht="25.2" customHeight="1" x14ac:dyDescent="0.3">
      <c r="A188" s="3"/>
    </row>
    <row r="190" spans="1:37" ht="26.25" customHeight="1" x14ac:dyDescent="0.3">
      <c r="A190" s="3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  <c r="T190" s="324"/>
      <c r="U190" s="324"/>
      <c r="V190" s="324"/>
      <c r="W190" s="324"/>
      <c r="X190" s="324"/>
      <c r="Y190" s="324"/>
      <c r="Z190" s="324"/>
      <c r="AA190" s="324"/>
      <c r="AB190" s="324"/>
      <c r="AC190" s="324"/>
      <c r="AD190" s="324"/>
      <c r="AE190" s="324"/>
      <c r="AF190" s="324"/>
      <c r="AG190" s="324"/>
      <c r="AH190" s="324"/>
      <c r="AI190" s="324"/>
      <c r="AJ190" s="324"/>
      <c r="AK190" s="324"/>
    </row>
  </sheetData>
  <autoFilter ref="A4:AK188"/>
  <mergeCells count="69">
    <mergeCell ref="A128:A129"/>
    <mergeCell ref="B128:B129"/>
    <mergeCell ref="B141:B146"/>
    <mergeCell ref="A141:A146"/>
    <mergeCell ref="A136:A140"/>
    <mergeCell ref="B136:B140"/>
    <mergeCell ref="A130:A135"/>
    <mergeCell ref="B130:B135"/>
    <mergeCell ref="A1:F1"/>
    <mergeCell ref="A63:F63"/>
    <mergeCell ref="A38:F38"/>
    <mergeCell ref="A57:A62"/>
    <mergeCell ref="B46:B56"/>
    <mergeCell ref="A46:A56"/>
    <mergeCell ref="B39:B41"/>
    <mergeCell ref="B42:B45"/>
    <mergeCell ref="A42:A45"/>
    <mergeCell ref="A5:F5"/>
    <mergeCell ref="A9:A13"/>
    <mergeCell ref="A2:C2"/>
    <mergeCell ref="A6:A8"/>
    <mergeCell ref="A28:A33"/>
    <mergeCell ref="B28:B33"/>
    <mergeCell ref="B57:B62"/>
    <mergeCell ref="A126:F126"/>
    <mergeCell ref="A92:A97"/>
    <mergeCell ref="A111:A119"/>
    <mergeCell ref="B111:B119"/>
    <mergeCell ref="B98:B101"/>
    <mergeCell ref="A120:A125"/>
    <mergeCell ref="B120:B125"/>
    <mergeCell ref="A98:A101"/>
    <mergeCell ref="A103:A106"/>
    <mergeCell ref="A107:A110"/>
    <mergeCell ref="B107:B110"/>
    <mergeCell ref="B84:B89"/>
    <mergeCell ref="B74:B83"/>
    <mergeCell ref="B68:B73"/>
    <mergeCell ref="B64:B67"/>
    <mergeCell ref="A158:B158"/>
    <mergeCell ref="I190:AK190"/>
    <mergeCell ref="A150:A153"/>
    <mergeCell ref="B150:B153"/>
    <mergeCell ref="A147:F147"/>
    <mergeCell ref="A148:A149"/>
    <mergeCell ref="B148:B149"/>
    <mergeCell ref="A154:A155"/>
    <mergeCell ref="B154:B155"/>
    <mergeCell ref="S3:AC3"/>
    <mergeCell ref="A39:A41"/>
    <mergeCell ref="B34:B37"/>
    <mergeCell ref="A18:A21"/>
    <mergeCell ref="B18:B21"/>
    <mergeCell ref="A14:A17"/>
    <mergeCell ref="H3:R3"/>
    <mergeCell ref="A22:F22"/>
    <mergeCell ref="A34:A37"/>
    <mergeCell ref="B9:B13"/>
    <mergeCell ref="B14:B17"/>
    <mergeCell ref="B6:B8"/>
    <mergeCell ref="B23:B27"/>
    <mergeCell ref="A23:A27"/>
    <mergeCell ref="A64:A67"/>
    <mergeCell ref="A74:A83"/>
    <mergeCell ref="A90:F90"/>
    <mergeCell ref="B92:B97"/>
    <mergeCell ref="B103:B106"/>
    <mergeCell ref="A84:A89"/>
    <mergeCell ref="A68:A73"/>
  </mergeCells>
  <phoneticPr fontId="0" type="noConversion"/>
  <printOptions horizontalCentered="1"/>
  <pageMargins left="0.23622047244094491" right="0.23622047244094491" top="0.19685039370078741" bottom="0.55118110236220474" header="0.31496062992125984" footer="0.31496062992125984"/>
  <pageSetup paperSize="9" scale="33" orientation="portrait" horizontalDpi="4294967295" verticalDpi="4294967295" r:id="rId1"/>
  <rowBreaks count="1" manualBreakCount="1">
    <brk id="125" max="16383" man="1"/>
  </rowBreaks>
  <ignoredErrors>
    <ignoredError sqref="Q11 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2021-08-18T09:07:30Z</cp:lastPrinted>
  <dcterms:created xsi:type="dcterms:W3CDTF">2012-05-29T20:22:08Z</dcterms:created>
  <dcterms:modified xsi:type="dcterms:W3CDTF">2024-06-24T11:01:12Z</dcterms:modified>
</cp:coreProperties>
</file>