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'Arkusz1'!$A$5:$AK$213</definedName>
  </definedNames>
  <calcPr fullCalcOnLoad="1"/>
</workbook>
</file>

<file path=xl/sharedStrings.xml><?xml version="1.0" encoding="utf-8"?>
<sst xmlns="http://schemas.openxmlformats.org/spreadsheetml/2006/main" count="779" uniqueCount="285">
  <si>
    <t>Numer i nazwa modułu</t>
  </si>
  <si>
    <t>Elementy modułu</t>
  </si>
  <si>
    <t>M1. Wprowadzenie do studiowania</t>
  </si>
  <si>
    <t>Opis modułu</t>
  </si>
  <si>
    <t>Semestr 1</t>
  </si>
  <si>
    <t>Semestr 2</t>
  </si>
  <si>
    <t>Semestr 3</t>
  </si>
  <si>
    <t>Semestr 4</t>
  </si>
  <si>
    <t>Semestr 5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</si>
  <si>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</si>
  <si>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</si>
  <si>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</si>
  <si>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</si>
  <si>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</si>
  <si>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</si>
  <si>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</si>
  <si>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</si>
  <si>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</si>
  <si>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</si>
  <si>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</si>
  <si>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</si>
  <si>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</si>
  <si>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</si>
  <si>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6</t>
  </si>
  <si>
    <t xml:space="preserve">Semestr 7 </t>
  </si>
  <si>
    <t>Forma zaliczenia przedmiotu</t>
  </si>
  <si>
    <t>Z/O</t>
  </si>
  <si>
    <t>E</t>
  </si>
  <si>
    <t>Z</t>
  </si>
  <si>
    <t>egzamin</t>
  </si>
  <si>
    <t>zaliczenie na ocenę</t>
  </si>
  <si>
    <t xml:space="preserve">Z </t>
  </si>
  <si>
    <t>zaliczenie</t>
  </si>
  <si>
    <r>
      <t>Sylwetka absolwenta:</t>
    </r>
    <r>
      <rPr>
        <sz val="9"/>
        <rFont val="Century Gothic"/>
        <family val="2"/>
      </rPr>
      <t xml:space="preserve">
Osoba, która w życiu zawodowym potrafi projektować i zarządzać procesami logistycznymi z uwzględnieniem różnych środków transportu i okoliczności.
</t>
    </r>
  </si>
  <si>
    <t>Samokształcenie</t>
  </si>
  <si>
    <t>M2. Kompetencje osobowościowe i społeczne cz.1.</t>
  </si>
  <si>
    <t>Podstawy kreatywności - ćwiczenia</t>
  </si>
  <si>
    <t>Podstawy kreatywności - wykład</t>
  </si>
  <si>
    <t>M3. Bazowe kompetencje matematyczno-fizyczne</t>
  </si>
  <si>
    <t>M5. Kompetencje osobowościowe i społeczne cz.2.</t>
  </si>
  <si>
    <t>M8. Kompetencje osobowościowe i społeczne cz. 3</t>
  </si>
  <si>
    <t xml:space="preserve">Moduł przygotowuje studenta do realizacji własnych pomysłów, rozwija kreatywność w działaniu, a także pozwala na dalszy rozwój kompetencji językowych. 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</si>
  <si>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</si>
  <si>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Ekonomia - ćwiczenia</t>
  </si>
  <si>
    <t>Analiza matematyczna i algebra liniowa - wykład</t>
  </si>
  <si>
    <t>Fizyka  - wykład</t>
  </si>
  <si>
    <t>Środki transportu - wykład</t>
  </si>
  <si>
    <t>Systemy transportowe - wykład</t>
  </si>
  <si>
    <t>Grafika inżynierska - wykład</t>
  </si>
  <si>
    <t>Materiałoznawstwo - wykład</t>
  </si>
  <si>
    <t>Mechanika techniczna - wykład</t>
  </si>
  <si>
    <t>Eksploatacja techniczna - wykład</t>
  </si>
  <si>
    <t>Rachunek prawdopodobieństwa i statystyka - wykład</t>
  </si>
  <si>
    <t>Badania operacyjne - wykład</t>
  </si>
  <si>
    <t>Inżynieria ruchu - wykład</t>
  </si>
  <si>
    <t>Projektowanie procesów logistycznych - wykład</t>
  </si>
  <si>
    <t>Ekonomika transportu - wykład</t>
  </si>
  <si>
    <t>Nowoczesne materiały i technologie w budowie srodków transportu - wykład</t>
  </si>
  <si>
    <t>Podstawy konstrukcji urządzeń transportowych - wykład</t>
  </si>
  <si>
    <t>Diagnostyka nowoczesnych pojazdów - wykład</t>
  </si>
  <si>
    <t>Diagnostyka nowoczesnych pojazdów - laboratorium</t>
  </si>
  <si>
    <t>Podstawy konstrukcji urządzeń transportowych - laboratorium</t>
  </si>
  <si>
    <t>Nowoczesne materiały i technologie w budowie srodków transportu - projekt</t>
  </si>
  <si>
    <t>Projektowanie procesów logistycznych - projekt</t>
  </si>
  <si>
    <t>Ekonomika transportu - ćwiczenia</t>
  </si>
  <si>
    <t>Rachunek prawdopodobieństwa i statystyka- ćwiczenia</t>
  </si>
  <si>
    <t>Mechanika techniczna- ćwiczenia</t>
  </si>
  <si>
    <t>Materiałoznawstwo- ćwiczenia</t>
  </si>
  <si>
    <t>Eksploatacja techniczna - laboratorium</t>
  </si>
  <si>
    <t>Grafika inżynierska - laboratorium</t>
  </si>
  <si>
    <t>Analiza matematyczna i algebra liniowa- ćwiczenia</t>
  </si>
  <si>
    <t>Fizyka - laboratorium</t>
  </si>
  <si>
    <t>Środki transportu- ćwiczenia</t>
  </si>
  <si>
    <t>Systemy transportowe- ćwiczenia</t>
  </si>
  <si>
    <t>Infrastruktura środków transportu- ćwiczenia</t>
  </si>
  <si>
    <t>Aerodynamika i mechanika lotu  BSP - ćwiczenia</t>
  </si>
  <si>
    <t>Nawigacja w lotach bezzałogowych - ćwiczenia</t>
  </si>
  <si>
    <t>Logistyka w transporcie miejskim - ćwiczenia</t>
  </si>
  <si>
    <t>Analiza wypadków komunikacyjnych - ćwiczenia</t>
  </si>
  <si>
    <t>Spedycja - ćwiczenia</t>
  </si>
  <si>
    <t>Podstawy meteorologii lotniczej - ćwiczenia</t>
  </si>
  <si>
    <t>Bezpieczeństwo wykonywania lotów i sytuacje niebezpieczne - ćwiczenia</t>
  </si>
  <si>
    <t>Prawo transportowe UE - ćwiczenia</t>
  </si>
  <si>
    <t>Bezpieczeństwo drogowe - ćwiczenia</t>
  </si>
  <si>
    <t>Podstawy logistyki - ćwiczenia</t>
  </si>
  <si>
    <t>Człowiek jako operator bezzałogowego statku powietrznego (BSP) - ćwiczenia</t>
  </si>
  <si>
    <t>Prawo lotnicze - ćwiczenia</t>
  </si>
  <si>
    <t>Normy techniczne i techniczne aspekty działalności - ćwiczenia</t>
  </si>
  <si>
    <t>Obsługa celna przewozów międzynarodowych - ćwiczenia</t>
  </si>
  <si>
    <t>Ekologiczne aspekty transportu- ćwiczenia</t>
  </si>
  <si>
    <t>Paliwa stosowane w transporcie - ćwiczenia</t>
  </si>
  <si>
    <t>Alternatywne układy napędowe pojazdów - ćwiczenia</t>
  </si>
  <si>
    <t>Automatyka - ćwiczenia</t>
  </si>
  <si>
    <t>Pojazdy specjalne i maszyny robocze - laboratorium</t>
  </si>
  <si>
    <t>Podstawy transportu lotniczego - projekt</t>
  </si>
  <si>
    <t>Utrzymanie i obsługa środków transportu - laboratorium</t>
  </si>
  <si>
    <t>Aerodynamika i mechanika lotu  BSP - wykład</t>
  </si>
  <si>
    <t>Nawigacja w lotach bezzałogowych - wykład</t>
  </si>
  <si>
    <t>Logistyka w transporcie miejskim - wykład</t>
  </si>
  <si>
    <t>Utrzymanie i obsługa środków transportu - wykład</t>
  </si>
  <si>
    <t>Spedycja - wykład</t>
  </si>
  <si>
    <t>Analiza wypadków komunikacyjnych - wykład</t>
  </si>
  <si>
    <t>Podstawy meteorologii lotniczej - wykład</t>
  </si>
  <si>
    <t>Podstawy transportu lotniczego - wykład</t>
  </si>
  <si>
    <t>Bezpieczeństwo drogowe - wykład</t>
  </si>
  <si>
    <t>Prawo podatkowe - wykład</t>
  </si>
  <si>
    <t>Podstawy logistyki - wykład</t>
  </si>
  <si>
    <t>Człowiek jako operator bezzałogowego statku powietrznego (BSP) - wykład</t>
  </si>
  <si>
    <t>Prawo lotnicze - wykład</t>
  </si>
  <si>
    <t>Pojazdy specjalne i maszyny robocze - wykład</t>
  </si>
  <si>
    <t>Normy techniczne i techniczne aspekty działalności - wykład</t>
  </si>
  <si>
    <t>Obsługa celna przewozów międzynarodowych - wykład</t>
  </si>
  <si>
    <t>Prawo cywilne - wykład</t>
  </si>
  <si>
    <t>Prawo handlowe - wykład</t>
  </si>
  <si>
    <t>Alternatywne układy napędowe pojazdów - wykład</t>
  </si>
  <si>
    <t>Ekologiczne aspekty transportu - wykład</t>
  </si>
  <si>
    <t>Automatyka - wykład</t>
  </si>
  <si>
    <t>Metrologia - wykład</t>
  </si>
  <si>
    <t>Metrologia - laboratorium</t>
  </si>
  <si>
    <t>Bezpieczeństwo wykonywania lotów i sytuacje niebezpieczne - wykład</t>
  </si>
  <si>
    <t>Wymiar godzin z udziałem nauczyciela</t>
  </si>
  <si>
    <t>Wymiar godzin przedmiotu razem</t>
  </si>
  <si>
    <t>Paliwa stosowane w transporcie - wykład</t>
  </si>
  <si>
    <t>Infrastruktura środków transportu- wykład</t>
  </si>
  <si>
    <t>Podstawy elektrotechniki - wykład</t>
  </si>
  <si>
    <t>Podstawy elektrotechniki - laboratorium</t>
  </si>
  <si>
    <t>Praktyczny</t>
  </si>
  <si>
    <t>Wprowadzenie do sztucznej inteligencji - wykład</t>
  </si>
  <si>
    <t>Wprowadzenie do sztucznej inteligencji - ćwiczenia</t>
  </si>
  <si>
    <t>Zastosowanie systemów bezzałogowych w transporcie  - wykład</t>
  </si>
  <si>
    <t>Zastosowanie systemów bezzałogowych w transporcie - ćwiczenia</t>
  </si>
  <si>
    <t>Procedury operacyjne i planowanie lotu BSP - wykład</t>
  </si>
  <si>
    <t>Procedury operacyjne i planowanie lotu BSP - ćwiczenia</t>
  </si>
  <si>
    <t>Pojazdy autonomiczne  - wykład</t>
  </si>
  <si>
    <t>Pojazdy autonomiczne - ćwiczenia</t>
  </si>
  <si>
    <t>Projektowanie i budowa BSP - wykład</t>
  </si>
  <si>
    <t>Projektowanie i budowa BSP - laboratorium</t>
  </si>
  <si>
    <t>Budowa, obsługa i zasady działania systemów i podzespołów bezzałogowego statku powietrznego (BSP) - wykład</t>
  </si>
  <si>
    <t>Budowa, obsługa i zasady działania systemów i podzespołów bezzałogowego statku powietrznego (BSP) - laboratorium</t>
  </si>
  <si>
    <t>Zarządzanie w transporcie - wykład</t>
  </si>
  <si>
    <t>Zarządzanie w transporcie - ćwiczenia</t>
  </si>
  <si>
    <t>M6. Zarzadzanie i infrastruktura środków transportu</t>
  </si>
  <si>
    <t>Dyscyplina naukowa</t>
  </si>
  <si>
    <t>Po module student ma kompetencje do samodzielnego przygotowania i zaprezentowania pracy dyplomowej. Moduł rozwija także umiejętności praktyczne studenta.</t>
  </si>
  <si>
    <t>Po module student ma przygotowaną pracę dyplomową. Moduł rozwija także umiejętności praktyczne studenta.</t>
  </si>
  <si>
    <t>T</t>
  </si>
  <si>
    <t>M</t>
  </si>
  <si>
    <t>dyscyplina naukowa: inżynieria lądowa i transport</t>
  </si>
  <si>
    <t>dyscyplina naukowa: inżyniera mechaniczna</t>
  </si>
  <si>
    <t>Rodzaj przedmiotu (Ogólnouczelniany, Międzykierunkowy, Kierunkowy, Do wyboru, Praktyczny)</t>
  </si>
  <si>
    <t>Ogólnouczelniany</t>
  </si>
  <si>
    <t>Ogólnouczelniany/Kierunkowy</t>
  </si>
  <si>
    <t>Kierunkowy/Praktyczny</t>
  </si>
  <si>
    <t>Międzykierunkowy/Praktyczny</t>
  </si>
  <si>
    <t>Międzykierunkowy</t>
  </si>
  <si>
    <t>Kierunkowy</t>
  </si>
  <si>
    <t>Ogólnuczelniany</t>
  </si>
  <si>
    <t>Badania operacyjne - laboratorium</t>
  </si>
  <si>
    <t>Do wyboru</t>
  </si>
  <si>
    <t>Do wyboru/Praktyczny</t>
  </si>
  <si>
    <t>O</t>
  </si>
  <si>
    <t>przedmiot ogólnouczelniany</t>
  </si>
  <si>
    <t xml:space="preserve">Moduł stwarza możliwość poznania własnego stylu komunikowania się, uświadomienia barier utrudniających komunikację oraz zapewnia podstawowe przygotowanie dotyczące ergonomii, bezpieczeństwa i higieny pracy oraz ochrony danych osobowych. </t>
  </si>
  <si>
    <t xml:space="preserve">Moduł rozwija kompetencje językowe, sprawność fizyczną oraz umiejętność wykorzystania komputera w pracy, a także wprowadza do zagadnień związanych z ekonomią. </t>
  </si>
  <si>
    <t>Po module student ma bazowe kompetencje w zakresie matematyki i fizyki niezbędne w pracy inżyniera.</t>
  </si>
  <si>
    <t>Po module student ma bazowe kompetencje w zakresie systemów oraz środków transportu.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</si>
  <si>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</si>
  <si>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Po module student ma podstawowe kompetencje oraz wiedzę na temat zarządzania i infrastruktury środków transportu oraz jej wpływu na środowisko naturalne.</t>
  </si>
  <si>
    <t>Po module student ma kompetencje związane z zastosowaniem elektrotechniki i grafiki inżynierskiej w transporcie.</t>
  </si>
  <si>
    <t>M9. Modelowanie procesów transportowych</t>
  </si>
  <si>
    <t>M12. Eksploatacja środków transportu</t>
  </si>
  <si>
    <t>M15. Konstrukcja i diagnostyka środków transportu</t>
  </si>
  <si>
    <t>M16. Automatyka i metrologia w transporcie</t>
  </si>
  <si>
    <t>Po module student potrafi modelować procesy transportowe z wykorzystaniem statystyki i badań operacyjnych.</t>
  </si>
  <si>
    <t>Moduł dostarcza wstepne kompetencje z zakresu transportu, spedycji i logistyki.</t>
  </si>
  <si>
    <t>M4. Bazowe kompetencje transportowe</t>
  </si>
  <si>
    <t>Po module student ma kompetencje związane z eksploatacją środków transportowych.</t>
  </si>
  <si>
    <t>Moduł rozwija kompetencje z zakresu transportu, spedycji i logistyki.</t>
  </si>
  <si>
    <t>Moduł rozwija kompetencje z zakresu budowy i eksploatacji systemów bezzałogowych.</t>
  </si>
  <si>
    <t>Moduł pozwala na kreowanie poczucia własnej wartości.</t>
  </si>
  <si>
    <t>M14. Kompetencje osobowościowe i społeczne cz. 5</t>
  </si>
  <si>
    <t>M11. Kompetencje osobowościowe i społeczne cz. 4</t>
  </si>
  <si>
    <t>Po module student zna budowę i potrafi diagnozować wybrane środki transportu.</t>
  </si>
  <si>
    <t>Po module student potrafi posługiwac się wiedzą z zakresu metrologii i automatyki środków transportu.</t>
  </si>
  <si>
    <t>Moduł dostarcza zaawansowane kompetencje z zakresu transportu, spedycji i logistyki.</t>
  </si>
  <si>
    <t>Moduł dostarcza zaawansowane kompetencje z zakresu budowy i eksploatacji systemów bezzałogowych.</t>
  </si>
  <si>
    <t>Moduł pozwala nabyć praktyczne umiejętności, związane z zaprojektowaniem własnego przedsięwzięcia.</t>
  </si>
  <si>
    <t>Po module student potrafi samodzielnie projektować procesy logistyczne w transporcie.</t>
  </si>
  <si>
    <t>Seminarium i przygotowanie pracy dyplomowej cz. 2</t>
  </si>
  <si>
    <t>Praktyka zawodowa cz. 1</t>
  </si>
  <si>
    <t>Seminarium i przygotowanie pracy dyplomowej cz. 1</t>
  </si>
  <si>
    <t xml:space="preserve">Praktyka zawodowa cz. 2 </t>
  </si>
  <si>
    <t>Po module student zna nowoczesne rozwiązania paliwowe stosowane w środkach transportu.</t>
  </si>
  <si>
    <t>Ogólnouczelniany/Do wyboru</t>
  </si>
  <si>
    <t>M7. Elektrotechnika i grafika inżynierska</t>
  </si>
  <si>
    <t>Moduł dostarcza wstepne kompetencje z zakresu budowy i eksploatacji systemów bezzałogowych.</t>
  </si>
  <si>
    <t>M10. S1. Transport, spedycja i logistyka cz. 1</t>
  </si>
  <si>
    <t>M10. S3. Systemy informatyczne w łańcuchu dostaw  cz. 1</t>
  </si>
  <si>
    <t>M13. S1. Transport, spedycja i logistyka cz. 2</t>
  </si>
  <si>
    <t>Programowanie w języku wysokiego poziomu - wykład</t>
  </si>
  <si>
    <t>Programowanie w języku wysokiego poziomu  - laboratorium</t>
  </si>
  <si>
    <t>Administracja bazami danych - wykład</t>
  </si>
  <si>
    <t>Administracja bazami danych - laboratorium</t>
  </si>
  <si>
    <t>Zintegrowane systemy informatyczne - wykład</t>
  </si>
  <si>
    <t>Zintegrowane systemy informatyczne - laboratorium</t>
  </si>
  <si>
    <t>Globalne systemy pozycjonowania w logistyce  - wykład</t>
  </si>
  <si>
    <t>Globalne systemy pozycjonowania w logistyce  - laboratorium</t>
  </si>
  <si>
    <t>Automatyzacja procesów logistycznych  - wykład</t>
  </si>
  <si>
    <t>Automatyzacja procesów logistycznych - laboratorium</t>
  </si>
  <si>
    <t>Systemy zarządzania gospodarką magazynową - wykład</t>
  </si>
  <si>
    <t>Systemy zarządzania gospodarką magazynową - laboratorium</t>
  </si>
  <si>
    <t>Bezpieczeństwo infrastruktury informatycznej  - wykład</t>
  </si>
  <si>
    <t>Bezpieczeństwo infrastruktury informatycznej - laboratorium</t>
  </si>
  <si>
    <t>Projektowanie systemów logistycznych - wykład</t>
  </si>
  <si>
    <t>Projektowanie systemów logistycznych - laboratorium</t>
  </si>
  <si>
    <t>Zarządzanie łańcuchami logistycznymi - wykład</t>
  </si>
  <si>
    <t>Zarządzanie łańcuchami logistycznymi - laboratorium</t>
  </si>
  <si>
    <t>Ekonomia - wykład w języku angielskim</t>
  </si>
  <si>
    <t>Ochrona danych osobowych - wykład</t>
  </si>
  <si>
    <t>BHP i ergonomia - wykład</t>
  </si>
  <si>
    <t>Komunikacja interpersonalna - warsztat</t>
  </si>
  <si>
    <t>Język obcy cz.1. - laboratorium</t>
  </si>
  <si>
    <t>Technologie informacyjne - laboratorium</t>
  </si>
  <si>
    <t>WF - ćwiczenia</t>
  </si>
  <si>
    <t>Język obcy cz. 2. - laboratorium</t>
  </si>
  <si>
    <t>Kreatywny rozwój podmiotu - ćwiczenia</t>
  </si>
  <si>
    <t>Komunikacja międzykulturowa - warsztat</t>
  </si>
  <si>
    <t>Język obcy cz. 3. - laboratorium</t>
  </si>
  <si>
    <t xml:space="preserve"> Konstruktywne rozwiązywanie konfliktów - warsztat</t>
  </si>
  <si>
    <t>Język obcy cz. 4. - laboratorium</t>
  </si>
  <si>
    <t>Podstawy prawa - wykład</t>
  </si>
  <si>
    <t>Ochrona własności intelektualnej - wykład</t>
  </si>
  <si>
    <t>Świadomość wartości - warsztat</t>
  </si>
  <si>
    <t>Projekt własnego przedsięwzięcia - projekt</t>
  </si>
  <si>
    <t>Inżynieria ruchu - ćwiczenia</t>
  </si>
  <si>
    <t>M10. S2. Eksploatacja dronów cz. 1</t>
  </si>
  <si>
    <t>Moduł zapoznaje studentów z administracją bazami danych, automatyzacją procesów logistycznych oraz systemami zarządzania gospodarką magazynową.</t>
  </si>
  <si>
    <t>Moduł zapoznaje studentów z zagadnieniami z zakresu bezpieczeństwa infrastruktury informatycznej oraz pozwala nabyć wiedzę i umiejętności z zakresu projektowania systemów logistycznych i zarządzania łańcuchami logistycznymi.</t>
  </si>
  <si>
    <t>Moduł dostarcza wstępne kompetencje z zakresu programowania w języku wysokiego poziomu, globalnych systemów pozycjonowania w logistyce oraz zintegrowanych systemów informatycznych.</t>
  </si>
  <si>
    <t>Doskonalenie procesów w transporcie i logistyce - wykład</t>
  </si>
  <si>
    <t>Doskonalenie procesów w transporcie i logistyce - ćwiczenia</t>
  </si>
  <si>
    <t>M13. S2. Eksploatacja dronów cz. 2</t>
  </si>
  <si>
    <t>M13. S3. Systemy informatyczne w łańcuchu dostaw cz.2</t>
  </si>
  <si>
    <t>Prawo socjalne - wykład</t>
  </si>
  <si>
    <t>Prowadzenie działalności gospodarczej - wykład</t>
  </si>
  <si>
    <t>Prowadzenie działalności gospodarczej - ćwiczenia</t>
  </si>
  <si>
    <t>Zarządzanie relacjami z klientem - wykład</t>
  </si>
  <si>
    <t>Biznes plan - projekt</t>
  </si>
  <si>
    <t>Zarządzanie międzynarodowe - wykład</t>
  </si>
  <si>
    <t>Zarządzanie międzynarodowe - ćwiczenia</t>
  </si>
  <si>
    <t>Marketing międzynarodowy - wykład</t>
  </si>
  <si>
    <t>Fundusze, programy i projekty UE - warsztat</t>
  </si>
  <si>
    <t>moduł do wyboru</t>
  </si>
  <si>
    <t>Transport ponadgabarytowy - wykład</t>
  </si>
  <si>
    <t>Transport ponadgabarytowy - ćwiczenia</t>
  </si>
  <si>
    <t>Transport materiałów niebezpiecznych - ćwiczenia</t>
  </si>
  <si>
    <t>Transport zwierząt - projekt</t>
  </si>
  <si>
    <t>Eksploatacja portów lotniczych - wykład</t>
  </si>
  <si>
    <t>Eksploatacja portów lotniczych - ćwiczenia</t>
  </si>
  <si>
    <t>Inżynieria ruchu lotniczego - wykład</t>
  </si>
  <si>
    <t>Inżynieria ruchu lotniczego - ćwiczenia</t>
  </si>
  <si>
    <t>Po module student jest wyposażony w praktyczną wiedzę i umiejętności z zakresu transportu ponadgabarytowego, transportu materiałów niebezpiecznych oraz zwierząt.</t>
  </si>
  <si>
    <t>Systemy pokładowe - wykład</t>
  </si>
  <si>
    <t>Systemy pokładowe - ćwiczenia</t>
  </si>
  <si>
    <t>Po module student zna zasady poruszania się po rynkach międzynarodowych i funduszach unijnych.</t>
  </si>
  <si>
    <t>Moduł dostarcza pogłębioną wiedzę i umiejętności z zakresu zakładania i prowadzenia własnej firmy.</t>
  </si>
  <si>
    <t>Moduł dostarcza wiedzę i umiejętności z zakresu eksploatacji portów lotniczych, inżynierii ruchu lotniczego oraz systemów pokładowych.</t>
  </si>
  <si>
    <t>Transport materiałów niebezpiecznych - wykład</t>
  </si>
  <si>
    <t>M17. A.
Prowadzenie działalności gospodarczej</t>
  </si>
  <si>
    <t>M17. B.
Zarządzanie międzynarodowe</t>
  </si>
  <si>
    <t>M18. S1. Transport, spedycja i logistyka cz. 3</t>
  </si>
  <si>
    <t>M18. S2. Eksploatacja dronów cz. 3</t>
  </si>
  <si>
    <t>M18. S3. Systemy informatyczne w łańcuchu dostaw cz. 3</t>
  </si>
  <si>
    <t>M19. Kompetencje osobowościowe i społeczne cz. 6</t>
  </si>
  <si>
    <t>M20. Przygotowanie pracy dyplomowej i praktyka zawodowa cz. 1.</t>
  </si>
  <si>
    <t>M21. Logistyka transportu</t>
  </si>
  <si>
    <t>M22. A. Transport specjalny</t>
  </si>
  <si>
    <t>M22. B. Inżynieria ruchu lotniczego</t>
  </si>
  <si>
    <t>M23. Przygotowanie pracy dyplomowej i praktyka zawodowa cz. 2</t>
  </si>
  <si>
    <t>M24. Nowoczesne systemy zasilania środków transportu</t>
  </si>
  <si>
    <t>Filozofia z etyką - wykład</t>
  </si>
  <si>
    <t>Podstawy logistyki wojskowej - wykład</t>
  </si>
  <si>
    <t>Podstawy transportu wojskowego - wykład</t>
  </si>
  <si>
    <t>Dostęp do rynku - wykład</t>
  </si>
  <si>
    <t>Zał. nr 3 do Programu studiów - Plan studiów kierunku Transport, nabór 2023/2024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</si>
</sst>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b/>
      <sz val="7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5A5F9"/>
        <bgColor indexed="64"/>
      </patternFill>
    </fill>
    <fill>
      <patternFill patternType="solid">
        <fgColor rgb="FFBEA3F5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rgb="FF000000"/>
      </top>
      <bottom/>
    </border>
    <border>
      <left style="medium"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2" borderId="0" applyNumberFormat="0" applyBorder="0" applyAlignment="0" applyProtection="0"/>
    <xf numFmtId="0" fontId="51" fillId="20" borderId="0" applyNumberFormat="0" applyBorder="0" applyAlignment="0" applyProtection="0"/>
    <xf numFmtId="0" fontId="51" fillId="25" borderId="0" applyNumberFormat="0" applyBorder="0" applyAlignment="0" applyProtection="0"/>
    <xf numFmtId="0" fontId="51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7" fillId="36" borderId="1" applyNumberFormat="0" applyAlignment="0" applyProtection="0"/>
    <xf numFmtId="0" fontId="8" fillId="37" borderId="2" applyNumberFormat="0" applyAlignment="0" applyProtection="0"/>
    <xf numFmtId="0" fontId="52" fillId="38" borderId="3" applyNumberFormat="0" applyAlignment="0" applyProtection="0"/>
    <xf numFmtId="0" fontId="53" fillId="39" borderId="4" applyNumberFormat="0" applyAlignment="0" applyProtection="0"/>
    <xf numFmtId="0" fontId="54" fillId="4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7" borderId="1" applyNumberFormat="0" applyAlignment="0" applyProtection="0"/>
    <xf numFmtId="0" fontId="56" fillId="0" borderId="8" applyNumberFormat="0" applyFill="0" applyAlignment="0" applyProtection="0"/>
    <xf numFmtId="0" fontId="57" fillId="41" borderId="9" applyNumberFormat="0" applyAlignment="0" applyProtection="0"/>
    <xf numFmtId="0" fontId="15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61" fillId="43" borderId="0" applyNumberFormat="0" applyBorder="0" applyAlignment="0" applyProtection="0"/>
    <xf numFmtId="0" fontId="25" fillId="0" borderId="0">
      <alignment/>
      <protection/>
    </xf>
    <xf numFmtId="0" fontId="2" fillId="44" borderId="14" applyNumberFormat="0" applyFont="0" applyAlignment="0" applyProtection="0"/>
    <xf numFmtId="0" fontId="62" fillId="39" borderId="3" applyNumberFormat="0" applyAlignment="0" applyProtection="0"/>
    <xf numFmtId="0" fontId="63" fillId="0" borderId="0" applyNumberFormat="0" applyFill="0" applyBorder="0" applyAlignment="0" applyProtection="0"/>
    <xf numFmtId="0" fontId="17" fillId="36" borderId="15" applyNumberFormat="0" applyAlignment="0" applyProtection="0"/>
    <xf numFmtId="9" fontId="2" fillId="0" borderId="0" applyFont="0" applyFill="0" applyBorder="0" applyAlignment="0" applyProtection="0"/>
    <xf numFmtId="0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2" fillId="45" borderId="18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8" fillId="46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13" borderId="21" xfId="0" applyFont="1" applyFill="1" applyBorder="1" applyAlignment="1">
      <alignment horizontal="center" vertical="center" wrapText="1"/>
    </xf>
    <xf numFmtId="0" fontId="19" fillId="13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vertical="center" textRotation="90" wrapText="1"/>
    </xf>
    <xf numFmtId="0" fontId="24" fillId="0" borderId="25" xfId="0" applyFont="1" applyBorder="1" applyAlignment="1">
      <alignment vertical="center" textRotation="90" wrapText="1"/>
    </xf>
    <xf numFmtId="0" fontId="24" fillId="0" borderId="27" xfId="0" applyFont="1" applyBorder="1" applyAlignment="1">
      <alignment vertical="center" textRotation="90" wrapText="1"/>
    </xf>
    <xf numFmtId="0" fontId="24" fillId="0" borderId="0" xfId="0" applyFont="1" applyAlignment="1">
      <alignment vertical="center" textRotation="90" wrapText="1"/>
    </xf>
    <xf numFmtId="0" fontId="0" fillId="0" borderId="0" xfId="0" applyAlignment="1">
      <alignment/>
    </xf>
    <xf numFmtId="0" fontId="24" fillId="0" borderId="28" xfId="0" applyFont="1" applyBorder="1" applyAlignment="1">
      <alignment vertical="center" textRotation="90" wrapText="1"/>
    </xf>
    <xf numFmtId="0" fontId="24" fillId="0" borderId="29" xfId="0" applyFont="1" applyBorder="1" applyAlignment="1">
      <alignment vertical="center" textRotation="90" wrapText="1"/>
    </xf>
    <xf numFmtId="0" fontId="19" fillId="47" borderId="30" xfId="0" applyFont="1" applyFill="1" applyBorder="1" applyAlignment="1">
      <alignment horizontal="center" vertical="center" wrapText="1"/>
    </xf>
    <xf numFmtId="0" fontId="26" fillId="47" borderId="26" xfId="0" applyFont="1" applyFill="1" applyBorder="1" applyAlignment="1">
      <alignment horizontal="center" vertical="center" wrapText="1"/>
    </xf>
    <xf numFmtId="0" fontId="26" fillId="47" borderId="30" xfId="0" applyFont="1" applyFill="1" applyBorder="1" applyAlignment="1">
      <alignment horizontal="center" vertical="center" wrapText="1"/>
    </xf>
    <xf numFmtId="0" fontId="26" fillId="47" borderId="31" xfId="0" applyFont="1" applyFill="1" applyBorder="1" applyAlignment="1">
      <alignment horizontal="center" vertical="center" wrapText="1"/>
    </xf>
    <xf numFmtId="0" fontId="26" fillId="47" borderId="32" xfId="0" applyFont="1" applyFill="1" applyBorder="1" applyAlignment="1">
      <alignment horizontal="center" vertical="center" wrapText="1"/>
    </xf>
    <xf numFmtId="0" fontId="26" fillId="47" borderId="33" xfId="0" applyFont="1" applyFill="1" applyBorder="1" applyAlignment="1">
      <alignment horizontal="center" vertical="center" wrapText="1"/>
    </xf>
    <xf numFmtId="0" fontId="26" fillId="47" borderId="27" xfId="0" applyFont="1" applyFill="1" applyBorder="1" applyAlignment="1">
      <alignment horizontal="center" vertical="center" wrapText="1"/>
    </xf>
    <xf numFmtId="0" fontId="26" fillId="47" borderId="34" xfId="0" applyFont="1" applyFill="1" applyBorder="1" applyAlignment="1">
      <alignment horizontal="center" vertical="center" wrapText="1"/>
    </xf>
    <xf numFmtId="0" fontId="26" fillId="47" borderId="35" xfId="0" applyFont="1" applyFill="1" applyBorder="1" applyAlignment="1">
      <alignment horizontal="center" vertical="center" wrapText="1"/>
    </xf>
    <xf numFmtId="0" fontId="26" fillId="47" borderId="36" xfId="0" applyFont="1" applyFill="1" applyBorder="1" applyAlignment="1">
      <alignment horizontal="center" vertical="center" wrapText="1"/>
    </xf>
    <xf numFmtId="0" fontId="26" fillId="47" borderId="37" xfId="0" applyFont="1" applyFill="1" applyBorder="1" applyAlignment="1">
      <alignment horizontal="center" vertical="center" wrapText="1"/>
    </xf>
    <xf numFmtId="0" fontId="26" fillId="47" borderId="38" xfId="0" applyFont="1" applyFill="1" applyBorder="1" applyAlignment="1">
      <alignment horizontal="center" vertical="center" wrapText="1"/>
    </xf>
    <xf numFmtId="0" fontId="26" fillId="47" borderId="39" xfId="0" applyFont="1" applyFill="1" applyBorder="1" applyAlignment="1">
      <alignment horizontal="center" vertical="center" wrapText="1"/>
    </xf>
    <xf numFmtId="0" fontId="26" fillId="47" borderId="40" xfId="0" applyFont="1" applyFill="1" applyBorder="1" applyAlignment="1">
      <alignment horizontal="center" vertical="center" wrapText="1"/>
    </xf>
    <xf numFmtId="0" fontId="23" fillId="47" borderId="30" xfId="0" applyFont="1" applyFill="1" applyBorder="1" applyAlignment="1">
      <alignment horizontal="center" vertical="center" wrapText="1"/>
    </xf>
    <xf numFmtId="10" fontId="26" fillId="47" borderId="30" xfId="0" applyNumberFormat="1" applyFont="1" applyFill="1" applyBorder="1" applyAlignment="1">
      <alignment horizontal="center" vertical="center" wrapText="1"/>
    </xf>
    <xf numFmtId="0" fontId="26" fillId="47" borderId="41" xfId="0" applyFont="1" applyFill="1" applyBorder="1" applyAlignment="1">
      <alignment horizontal="center" vertical="center" wrapText="1"/>
    </xf>
    <xf numFmtId="0" fontId="26" fillId="47" borderId="42" xfId="0" applyFont="1" applyFill="1" applyBorder="1" applyAlignment="1">
      <alignment horizontal="center" vertical="center" wrapText="1"/>
    </xf>
    <xf numFmtId="0" fontId="26" fillId="47" borderId="22" xfId="0" applyFont="1" applyFill="1" applyBorder="1" applyAlignment="1">
      <alignment horizontal="center" vertical="center" wrapText="1"/>
    </xf>
    <xf numFmtId="0" fontId="26" fillId="47" borderId="43" xfId="0" applyFont="1" applyFill="1" applyBorder="1" applyAlignment="1">
      <alignment horizontal="center" vertical="center" wrapText="1"/>
    </xf>
    <xf numFmtId="0" fontId="26" fillId="47" borderId="44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6" fillId="47" borderId="49" xfId="0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48" borderId="55" xfId="0" applyFont="1" applyFill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7" fillId="0" borderId="19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4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48" borderId="65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textRotation="90" wrapText="1"/>
    </xf>
    <xf numFmtId="0" fontId="24" fillId="0" borderId="23" xfId="0" applyFont="1" applyBorder="1" applyAlignment="1">
      <alignment vertical="center" textRotation="90" wrapText="1"/>
    </xf>
    <xf numFmtId="0" fontId="19" fillId="13" borderId="66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49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0" fillId="48" borderId="2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 wrapText="1"/>
    </xf>
    <xf numFmtId="0" fontId="20" fillId="48" borderId="5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48" borderId="50" xfId="0" applyFont="1" applyFill="1" applyBorder="1" applyAlignment="1">
      <alignment horizontal="center" vertical="center" wrapText="1"/>
    </xf>
    <xf numFmtId="0" fontId="20" fillId="48" borderId="45" xfId="0" applyFont="1" applyFill="1" applyBorder="1" applyAlignment="1">
      <alignment horizontal="center" vertical="center" wrapText="1"/>
    </xf>
    <xf numFmtId="0" fontId="20" fillId="48" borderId="47" xfId="0" applyFont="1" applyFill="1" applyBorder="1" applyAlignment="1">
      <alignment horizontal="center" vertical="center" wrapText="1"/>
    </xf>
    <xf numFmtId="0" fontId="20" fillId="48" borderId="56" xfId="0" applyFont="1" applyFill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46" xfId="0" applyFont="1" applyFill="1" applyBorder="1" applyAlignment="1">
      <alignment horizontal="center" vertical="center" wrapText="1"/>
    </xf>
    <xf numFmtId="0" fontId="20" fillId="14" borderId="48" xfId="0" applyFont="1" applyFill="1" applyBorder="1" applyAlignment="1">
      <alignment horizontal="center" vertical="center" wrapText="1"/>
    </xf>
    <xf numFmtId="0" fontId="20" fillId="14" borderId="68" xfId="0" applyFont="1" applyFill="1" applyBorder="1" applyAlignment="1">
      <alignment horizontal="center" vertical="center" wrapText="1"/>
    </xf>
    <xf numFmtId="0" fontId="20" fillId="14" borderId="67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0" fillId="50" borderId="52" xfId="0" applyFont="1" applyFill="1" applyBorder="1" applyAlignment="1">
      <alignment horizontal="center" vertical="center" wrapText="1"/>
    </xf>
    <xf numFmtId="0" fontId="20" fillId="14" borderId="54" xfId="0" applyFont="1" applyFill="1" applyBorder="1" applyAlignment="1">
      <alignment horizontal="center" vertical="center" wrapText="1"/>
    </xf>
    <xf numFmtId="0" fontId="20" fillId="14" borderId="53" xfId="0" applyFont="1" applyFill="1" applyBorder="1" applyAlignment="1">
      <alignment horizontal="center"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0" fillId="50" borderId="56" xfId="0" applyFont="1" applyFill="1" applyBorder="1" applyAlignment="1">
      <alignment horizontal="center" vertical="center" wrapText="1"/>
    </xf>
    <xf numFmtId="0" fontId="20" fillId="14" borderId="58" xfId="0" applyFont="1" applyFill="1" applyBorder="1" applyAlignment="1">
      <alignment horizontal="center" vertical="center" wrapText="1"/>
    </xf>
    <xf numFmtId="0" fontId="20" fillId="48" borderId="69" xfId="0" applyFont="1" applyFill="1" applyBorder="1" applyAlignment="1">
      <alignment horizontal="center" vertical="center" wrapText="1"/>
    </xf>
    <xf numFmtId="0" fontId="20" fillId="48" borderId="42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5" xfId="0" applyFont="1" applyFill="1" applyBorder="1" applyAlignment="1">
      <alignment horizontal="center" vertical="center" wrapText="1"/>
    </xf>
    <xf numFmtId="0" fontId="20" fillId="14" borderId="56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0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14" borderId="55" xfId="0" applyFont="1" applyFill="1" applyBorder="1" applyAlignment="1">
      <alignment horizontal="center" vertical="center" wrapText="1"/>
    </xf>
    <xf numFmtId="0" fontId="26" fillId="47" borderId="43" xfId="0" applyFont="1" applyFill="1" applyBorder="1" applyAlignment="1">
      <alignment horizontal="center" vertical="center" wrapText="1"/>
    </xf>
    <xf numFmtId="0" fontId="26" fillId="47" borderId="25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6" fillId="47" borderId="70" xfId="0" applyFont="1" applyFill="1" applyBorder="1" applyAlignment="1">
      <alignment horizontal="center" vertical="center" wrapText="1"/>
    </xf>
    <xf numFmtId="10" fontId="26" fillId="47" borderId="43" xfId="0" applyNumberFormat="1" applyFont="1" applyFill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6" fillId="47" borderId="80" xfId="0" applyFont="1" applyFill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6" fillId="47" borderId="82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0" xfId="0" applyFont="1" applyFill="1" applyBorder="1" applyAlignment="1">
      <alignment horizontal="center" vertical="center" wrapText="1"/>
    </xf>
    <xf numFmtId="0" fontId="20" fillId="14" borderId="55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26" fillId="47" borderId="83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0" fillId="50" borderId="47" xfId="0" applyFont="1" applyFill="1" applyBorder="1" applyAlignment="1">
      <alignment horizontal="center" vertical="center" wrapText="1"/>
    </xf>
    <xf numFmtId="0" fontId="20" fillId="48" borderId="5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textRotation="90" wrapText="1"/>
    </xf>
    <xf numFmtId="0" fontId="26" fillId="47" borderId="84" xfId="0" applyFont="1" applyFill="1" applyBorder="1" applyAlignment="1">
      <alignment horizontal="center" vertical="center" wrapText="1"/>
    </xf>
    <xf numFmtId="0" fontId="26" fillId="47" borderId="85" xfId="0" applyFont="1" applyFill="1" applyBorder="1" applyAlignment="1">
      <alignment horizontal="center" vertical="center" wrapText="1"/>
    </xf>
    <xf numFmtId="0" fontId="26" fillId="47" borderId="20" xfId="0" applyFont="1" applyFill="1" applyBorder="1" applyAlignment="1">
      <alignment horizontal="center" vertical="center" wrapText="1"/>
    </xf>
    <xf numFmtId="0" fontId="26" fillId="47" borderId="86" xfId="0" applyFont="1" applyFill="1" applyBorder="1" applyAlignment="1">
      <alignment horizontal="center" vertical="center" wrapText="1"/>
    </xf>
    <xf numFmtId="0" fontId="26" fillId="47" borderId="87" xfId="0" applyFont="1" applyFill="1" applyBorder="1" applyAlignment="1">
      <alignment horizontal="center" vertical="center" wrapText="1"/>
    </xf>
    <xf numFmtId="0" fontId="26" fillId="47" borderId="29" xfId="0" applyFont="1" applyFill="1" applyBorder="1" applyAlignment="1">
      <alignment horizontal="center" vertical="center" wrapText="1"/>
    </xf>
    <xf numFmtId="0" fontId="26" fillId="47" borderId="88" xfId="0" applyFont="1" applyFill="1" applyBorder="1" applyAlignment="1">
      <alignment horizontal="center" vertical="center" wrapText="1"/>
    </xf>
    <xf numFmtId="0" fontId="26" fillId="47" borderId="89" xfId="0" applyFont="1" applyFill="1" applyBorder="1" applyAlignment="1">
      <alignment horizontal="center" vertical="center" wrapText="1"/>
    </xf>
    <xf numFmtId="0" fontId="26" fillId="47" borderId="39" xfId="0" applyFont="1" applyFill="1" applyBorder="1" applyAlignment="1">
      <alignment horizontal="center" vertical="center" wrapText="1"/>
    </xf>
    <xf numFmtId="0" fontId="26" fillId="47" borderId="44" xfId="0" applyFont="1" applyFill="1" applyBorder="1" applyAlignment="1">
      <alignment horizontal="center" vertical="center" wrapText="1"/>
    </xf>
    <xf numFmtId="0" fontId="70" fillId="0" borderId="90" xfId="0" applyFont="1" applyFill="1" applyBorder="1" applyAlignment="1">
      <alignment horizontal="center" vertical="center" wrapText="1"/>
    </xf>
    <xf numFmtId="0" fontId="70" fillId="0" borderId="91" xfId="0" applyFont="1" applyFill="1" applyBorder="1" applyAlignment="1">
      <alignment horizontal="center" vertical="center" wrapText="1"/>
    </xf>
    <xf numFmtId="0" fontId="71" fillId="51" borderId="92" xfId="0" applyFont="1" applyFill="1" applyBorder="1" applyAlignment="1">
      <alignment horizontal="center" vertical="center" wrapText="1"/>
    </xf>
    <xf numFmtId="0" fontId="71" fillId="51" borderId="93" xfId="0" applyFont="1" applyFill="1" applyBorder="1" applyAlignment="1">
      <alignment horizontal="center" vertical="center" wrapText="1"/>
    </xf>
    <xf numFmtId="0" fontId="71" fillId="51" borderId="94" xfId="0" applyFont="1" applyFill="1" applyBorder="1" applyAlignment="1">
      <alignment horizontal="center" vertical="center" wrapText="1"/>
    </xf>
    <xf numFmtId="0" fontId="71" fillId="51" borderId="95" xfId="0" applyFont="1" applyFill="1" applyBorder="1" applyAlignment="1">
      <alignment horizontal="center" vertical="center" wrapText="1"/>
    </xf>
    <xf numFmtId="0" fontId="71" fillId="51" borderId="96" xfId="0" applyFont="1" applyFill="1" applyBorder="1" applyAlignment="1">
      <alignment horizontal="center" vertical="center" wrapText="1"/>
    </xf>
    <xf numFmtId="0" fontId="71" fillId="51" borderId="97" xfId="0" applyFont="1" applyFill="1" applyBorder="1" applyAlignment="1">
      <alignment horizontal="center" vertical="center" wrapText="1"/>
    </xf>
    <xf numFmtId="0" fontId="71" fillId="51" borderId="98" xfId="0" applyFont="1" applyFill="1" applyBorder="1" applyAlignment="1">
      <alignment horizontal="center" vertical="center" wrapText="1"/>
    </xf>
    <xf numFmtId="0" fontId="71" fillId="51" borderId="99" xfId="0" applyFont="1" applyFill="1" applyBorder="1" applyAlignment="1">
      <alignment horizontal="center" vertical="center" wrapText="1"/>
    </xf>
    <xf numFmtId="0" fontId="71" fillId="51" borderId="100" xfId="0" applyFont="1" applyFill="1" applyBorder="1" applyAlignment="1">
      <alignment horizontal="center" vertical="center" wrapText="1"/>
    </xf>
    <xf numFmtId="0" fontId="71" fillId="51" borderId="101" xfId="0" applyFont="1" applyFill="1" applyBorder="1" applyAlignment="1">
      <alignment horizontal="center" vertical="center" wrapText="1"/>
    </xf>
    <xf numFmtId="0" fontId="71" fillId="51" borderId="102" xfId="0" applyFont="1" applyFill="1" applyBorder="1" applyAlignment="1">
      <alignment horizontal="center" vertical="center" wrapText="1"/>
    </xf>
    <xf numFmtId="0" fontId="71" fillId="51" borderId="103" xfId="0" applyFont="1" applyFill="1" applyBorder="1" applyAlignment="1">
      <alignment horizontal="center" vertical="center" wrapText="1"/>
    </xf>
    <xf numFmtId="0" fontId="71" fillId="51" borderId="104" xfId="0" applyFont="1" applyFill="1" applyBorder="1" applyAlignment="1">
      <alignment horizontal="center" vertical="center" wrapText="1"/>
    </xf>
    <xf numFmtId="0" fontId="71" fillId="51" borderId="105" xfId="0" applyFont="1" applyFill="1" applyBorder="1" applyAlignment="1">
      <alignment horizontal="center" vertical="center" wrapText="1"/>
    </xf>
    <xf numFmtId="0" fontId="71" fillId="51" borderId="24" xfId="0" applyFont="1" applyFill="1" applyBorder="1" applyAlignment="1">
      <alignment horizontal="center" vertical="center" wrapText="1"/>
    </xf>
    <xf numFmtId="0" fontId="71" fillId="51" borderId="26" xfId="0" applyFont="1" applyFill="1" applyBorder="1" applyAlignment="1">
      <alignment horizontal="center" vertical="center" wrapText="1"/>
    </xf>
    <xf numFmtId="0" fontId="71" fillId="51" borderId="106" xfId="0" applyFont="1" applyFill="1" applyBorder="1" applyAlignment="1">
      <alignment horizontal="center" vertical="center" wrapText="1"/>
    </xf>
    <xf numFmtId="0" fontId="71" fillId="51" borderId="25" xfId="0" applyFont="1" applyFill="1" applyBorder="1" applyAlignment="1">
      <alignment horizontal="center" vertical="center" wrapText="1"/>
    </xf>
    <xf numFmtId="0" fontId="20" fillId="52" borderId="107" xfId="0" applyFont="1" applyFill="1" applyBorder="1" applyAlignment="1">
      <alignment horizontal="center" vertical="center" wrapText="1"/>
    </xf>
    <xf numFmtId="0" fontId="20" fillId="52" borderId="108" xfId="0" applyFont="1" applyFill="1" applyBorder="1" applyAlignment="1">
      <alignment horizontal="center" vertical="center" wrapText="1"/>
    </xf>
    <xf numFmtId="0" fontId="20" fillId="52" borderId="109" xfId="0" applyFont="1" applyFill="1" applyBorder="1" applyAlignment="1">
      <alignment horizontal="center" vertical="center" wrapText="1"/>
    </xf>
    <xf numFmtId="0" fontId="20" fillId="52" borderId="110" xfId="0" applyFont="1" applyFill="1" applyBorder="1" applyAlignment="1">
      <alignment horizontal="center" vertical="center" wrapText="1"/>
    </xf>
    <xf numFmtId="0" fontId="20" fillId="52" borderId="111" xfId="0" applyFont="1" applyFill="1" applyBorder="1" applyAlignment="1">
      <alignment horizontal="center" vertical="center" wrapText="1"/>
    </xf>
    <xf numFmtId="0" fontId="20" fillId="52" borderId="112" xfId="0" applyFont="1" applyFill="1" applyBorder="1" applyAlignment="1">
      <alignment horizontal="center" vertical="center" wrapText="1"/>
    </xf>
    <xf numFmtId="0" fontId="20" fillId="52" borderId="113" xfId="0" applyFont="1" applyFill="1" applyBorder="1" applyAlignment="1">
      <alignment horizontal="center" vertical="center" wrapText="1"/>
    </xf>
    <xf numFmtId="0" fontId="20" fillId="52" borderId="114" xfId="0" applyFont="1" applyFill="1" applyBorder="1" applyAlignment="1">
      <alignment horizontal="center" vertical="center" wrapText="1"/>
    </xf>
    <xf numFmtId="0" fontId="70" fillId="0" borderId="115" xfId="0" applyFont="1" applyFill="1" applyBorder="1" applyAlignment="1">
      <alignment horizontal="center" vertical="center" wrapText="1"/>
    </xf>
    <xf numFmtId="0" fontId="70" fillId="0" borderId="116" xfId="0" applyFont="1" applyFill="1" applyBorder="1" applyAlignment="1">
      <alignment horizontal="center" vertical="center" wrapText="1"/>
    </xf>
    <xf numFmtId="0" fontId="71" fillId="51" borderId="35" xfId="0" applyFont="1" applyFill="1" applyBorder="1" applyAlignment="1">
      <alignment horizontal="center" vertical="center" wrapText="1"/>
    </xf>
    <xf numFmtId="0" fontId="71" fillId="51" borderId="117" xfId="0" applyFont="1" applyFill="1" applyBorder="1" applyAlignment="1">
      <alignment horizontal="center" vertical="center" wrapText="1"/>
    </xf>
    <xf numFmtId="0" fontId="20" fillId="52" borderId="118" xfId="0" applyFont="1" applyFill="1" applyBorder="1" applyAlignment="1">
      <alignment horizontal="center" vertical="center" wrapText="1"/>
    </xf>
    <xf numFmtId="0" fontId="71" fillId="51" borderId="83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6" fillId="47" borderId="69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21" xfId="0" applyFont="1" applyFill="1" applyBorder="1" applyAlignment="1">
      <alignment horizontal="center" vertical="center" wrapText="1"/>
    </xf>
    <xf numFmtId="0" fontId="20" fillId="52" borderId="46" xfId="0" applyFont="1" applyFill="1" applyBorder="1" applyAlignment="1">
      <alignment horizontal="center" vertical="center" wrapText="1"/>
    </xf>
    <xf numFmtId="0" fontId="20" fillId="52" borderId="48" xfId="0" applyFont="1" applyFill="1" applyBorder="1" applyAlignment="1">
      <alignment horizontal="center" vertical="center" wrapText="1"/>
    </xf>
    <xf numFmtId="0" fontId="20" fillId="52" borderId="50" xfId="0" applyFont="1" applyFill="1" applyBorder="1" applyAlignment="1">
      <alignment horizontal="center" vertical="center" wrapText="1"/>
    </xf>
    <xf numFmtId="0" fontId="20" fillId="52" borderId="5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/>
    </xf>
    <xf numFmtId="0" fontId="20" fillId="52" borderId="21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5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vertical="center" textRotation="90" wrapText="1"/>
    </xf>
    <xf numFmtId="0" fontId="70" fillId="0" borderId="119" xfId="0" applyFont="1" applyFill="1" applyBorder="1" applyAlignment="1">
      <alignment horizontal="center" vertical="center" wrapText="1"/>
    </xf>
    <xf numFmtId="0" fontId="70" fillId="0" borderId="120" xfId="0" applyFont="1" applyFill="1" applyBorder="1" applyAlignment="1">
      <alignment horizontal="center" vertical="center" wrapText="1"/>
    </xf>
    <xf numFmtId="0" fontId="27" fillId="0" borderId="120" xfId="0" applyFont="1" applyFill="1" applyBorder="1" applyAlignment="1">
      <alignment horizontal="center" vertical="center" wrapText="1"/>
    </xf>
    <xf numFmtId="0" fontId="70" fillId="0" borderId="121" xfId="0" applyFont="1" applyFill="1" applyBorder="1" applyAlignment="1">
      <alignment horizontal="center" vertical="center" wrapText="1"/>
    </xf>
    <xf numFmtId="0" fontId="70" fillId="0" borderId="107" xfId="0" applyFont="1" applyFill="1" applyBorder="1" applyAlignment="1">
      <alignment horizontal="center" vertical="center" wrapText="1"/>
    </xf>
    <xf numFmtId="0" fontId="72" fillId="0" borderId="107" xfId="0" applyFont="1" applyFill="1" applyBorder="1" applyAlignment="1">
      <alignment horizontal="center" vertical="center" wrapText="1"/>
    </xf>
    <xf numFmtId="0" fontId="70" fillId="0" borderId="122" xfId="0" applyFont="1" applyFill="1" applyBorder="1" applyAlignment="1">
      <alignment horizontal="center" vertical="center" wrapText="1"/>
    </xf>
    <xf numFmtId="0" fontId="70" fillId="0" borderId="108" xfId="0" applyFont="1" applyFill="1" applyBorder="1" applyAlignment="1">
      <alignment horizontal="center" vertical="center" wrapText="1"/>
    </xf>
    <xf numFmtId="0" fontId="27" fillId="0" borderId="108" xfId="0" applyFont="1" applyFill="1" applyBorder="1" applyAlignment="1">
      <alignment horizontal="center" vertical="center" wrapText="1"/>
    </xf>
    <xf numFmtId="0" fontId="70" fillId="0" borderId="123" xfId="0" applyFont="1" applyFill="1" applyBorder="1" applyAlignment="1">
      <alignment horizontal="center" vertical="center" wrapText="1"/>
    </xf>
    <xf numFmtId="0" fontId="70" fillId="0" borderId="124" xfId="0" applyFont="1" applyFill="1" applyBorder="1" applyAlignment="1">
      <alignment horizontal="center" vertical="center" wrapText="1"/>
    </xf>
    <xf numFmtId="0" fontId="70" fillId="0" borderId="112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70" fillId="0" borderId="125" xfId="0" applyFont="1" applyFill="1" applyBorder="1" applyAlignment="1">
      <alignment horizontal="center" vertical="center" wrapText="1"/>
    </xf>
    <xf numFmtId="0" fontId="70" fillId="0" borderId="109" xfId="0" applyFont="1" applyFill="1" applyBorder="1" applyAlignment="1">
      <alignment horizontal="center" vertical="center" wrapText="1"/>
    </xf>
    <xf numFmtId="0" fontId="72" fillId="0" borderId="109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72" fillId="0" borderId="108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126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0" fontId="27" fillId="0" borderId="127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/>
    </xf>
    <xf numFmtId="0" fontId="20" fillId="0" borderId="73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127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126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/>
    </xf>
    <xf numFmtId="0" fontId="27" fillId="0" borderId="56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27" fillId="0" borderId="51" xfId="0" applyFont="1" applyFill="1" applyBorder="1" applyAlignment="1">
      <alignment/>
    </xf>
    <xf numFmtId="0" fontId="28" fillId="0" borderId="2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7" fillId="0" borderId="12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0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6" fillId="47" borderId="28" xfId="0" applyFont="1" applyFill="1" applyBorder="1" applyAlignment="1">
      <alignment horizontal="center" vertical="center" wrapText="1"/>
    </xf>
    <xf numFmtId="0" fontId="26" fillId="53" borderId="30" xfId="0" applyFont="1" applyFill="1" applyBorder="1" applyAlignment="1">
      <alignment horizontal="center" vertical="center" wrapText="1"/>
    </xf>
    <xf numFmtId="0" fontId="26" fillId="53" borderId="69" xfId="0" applyFont="1" applyFill="1" applyBorder="1" applyAlignment="1">
      <alignment horizontal="center" vertical="center" wrapText="1"/>
    </xf>
    <xf numFmtId="0" fontId="26" fillId="53" borderId="39" xfId="0" applyFont="1" applyFill="1" applyBorder="1" applyAlignment="1">
      <alignment horizontal="center" vertical="center" wrapText="1"/>
    </xf>
    <xf numFmtId="0" fontId="26" fillId="53" borderId="25" xfId="0" applyFont="1" applyFill="1" applyBorder="1" applyAlignment="1">
      <alignment horizontal="center" vertical="center" wrapText="1"/>
    </xf>
    <xf numFmtId="0" fontId="26" fillId="54" borderId="30" xfId="0" applyFont="1" applyFill="1" applyBorder="1" applyAlignment="1">
      <alignment horizontal="center" vertical="center" wrapText="1"/>
    </xf>
    <xf numFmtId="0" fontId="20" fillId="14" borderId="76" xfId="0" applyFont="1" applyFill="1" applyBorder="1" applyAlignment="1">
      <alignment horizontal="center" vertical="center" wrapText="1"/>
    </xf>
    <xf numFmtId="0" fontId="20" fillId="14" borderId="74" xfId="0" applyFont="1" applyFill="1" applyBorder="1" applyAlignment="1">
      <alignment horizontal="center" vertical="center" wrapText="1"/>
    </xf>
    <xf numFmtId="0" fontId="20" fillId="14" borderId="75" xfId="0" applyFont="1" applyFill="1" applyBorder="1" applyAlignment="1">
      <alignment horizontal="center" vertical="center" wrapText="1"/>
    </xf>
    <xf numFmtId="0" fontId="20" fillId="14" borderId="26" xfId="0" applyFont="1" applyFill="1" applyBorder="1" applyAlignment="1">
      <alignment horizontal="center" vertical="center" wrapText="1"/>
    </xf>
    <xf numFmtId="0" fontId="20" fillId="14" borderId="25" xfId="0" applyFont="1" applyFill="1" applyBorder="1" applyAlignment="1">
      <alignment horizontal="center" vertical="center" wrapText="1"/>
    </xf>
    <xf numFmtId="0" fontId="20" fillId="14" borderId="27" xfId="0" applyFont="1" applyFill="1" applyBorder="1" applyAlignment="1">
      <alignment horizontal="center" vertical="center" wrapText="1"/>
    </xf>
    <xf numFmtId="0" fontId="20" fillId="48" borderId="66" xfId="0" applyFont="1" applyFill="1" applyBorder="1" applyAlignment="1">
      <alignment horizontal="center" vertical="center" wrapText="1"/>
    </xf>
    <xf numFmtId="0" fontId="20" fillId="48" borderId="72" xfId="0" applyFont="1" applyFill="1" applyBorder="1" applyAlignment="1">
      <alignment horizontal="center" vertical="center" wrapText="1"/>
    </xf>
    <xf numFmtId="0" fontId="20" fillId="48" borderId="65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0" xfId="0" applyFont="1" applyFill="1" applyBorder="1" applyAlignment="1">
      <alignment horizontal="center" vertical="center" wrapText="1"/>
    </xf>
    <xf numFmtId="0" fontId="20" fillId="14" borderId="66" xfId="0" applyFont="1" applyFill="1" applyBorder="1" applyAlignment="1">
      <alignment horizontal="center" vertical="center" wrapText="1"/>
    </xf>
    <xf numFmtId="0" fontId="20" fillId="14" borderId="72" xfId="0" applyFont="1" applyFill="1" applyBorder="1" applyAlignment="1">
      <alignment horizontal="center" vertical="center" wrapText="1"/>
    </xf>
    <xf numFmtId="0" fontId="20" fillId="14" borderId="71" xfId="0" applyFont="1" applyFill="1" applyBorder="1" applyAlignment="1">
      <alignment horizontal="center" vertical="center" wrapText="1"/>
    </xf>
    <xf numFmtId="0" fontId="26" fillId="47" borderId="39" xfId="0" applyFont="1" applyFill="1" applyBorder="1" applyAlignment="1">
      <alignment horizontal="center" vertical="center" wrapText="1"/>
    </xf>
    <xf numFmtId="0" fontId="26" fillId="47" borderId="44" xfId="0" applyFont="1" applyFill="1" applyBorder="1" applyAlignment="1">
      <alignment horizontal="center" vertical="center" wrapText="1"/>
    </xf>
    <xf numFmtId="0" fontId="26" fillId="47" borderId="43" xfId="0" applyFont="1" applyFill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9" fillId="7" borderId="83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20" fillId="14" borderId="65" xfId="0" applyFont="1" applyFill="1" applyBorder="1" applyAlignment="1">
      <alignment horizontal="center" vertical="center" wrapText="1"/>
    </xf>
    <xf numFmtId="0" fontId="20" fillId="14" borderId="55" xfId="0" applyFont="1" applyFill="1" applyBorder="1" applyAlignment="1">
      <alignment horizontal="center" vertical="center" wrapText="1"/>
    </xf>
    <xf numFmtId="0" fontId="20" fillId="14" borderId="73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9" fillId="7" borderId="44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1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20" fillId="14" borderId="63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0" fillId="14" borderId="60" xfId="0" applyFont="1" applyFill="1" applyBorder="1" applyAlignment="1">
      <alignment horizontal="center" vertical="center" wrapText="1"/>
    </xf>
    <xf numFmtId="0" fontId="20" fillId="52" borderId="109" xfId="0" applyFont="1" applyFill="1" applyBorder="1" applyAlignment="1">
      <alignment horizontal="center" vertical="center" wrapText="1"/>
    </xf>
    <xf numFmtId="0" fontId="20" fillId="52" borderId="108" xfId="0" applyFont="1" applyFill="1" applyBorder="1" applyAlignment="1">
      <alignment horizontal="center" vertical="center" wrapText="1"/>
    </xf>
    <xf numFmtId="0" fontId="20" fillId="52" borderId="112" xfId="0" applyFont="1" applyFill="1" applyBorder="1" applyAlignment="1">
      <alignment horizontal="center" vertical="center" wrapText="1"/>
    </xf>
    <xf numFmtId="0" fontId="20" fillId="52" borderId="92" xfId="0" applyFont="1" applyFill="1" applyBorder="1" applyAlignment="1">
      <alignment horizontal="center" vertical="center" wrapText="1"/>
    </xf>
    <xf numFmtId="0" fontId="20" fillId="52" borderId="93" xfId="0" applyFont="1" applyFill="1" applyBorder="1" applyAlignment="1">
      <alignment horizontal="center" vertical="center" wrapText="1"/>
    </xf>
    <xf numFmtId="0" fontId="20" fillId="52" borderId="95" xfId="0" applyFont="1" applyFill="1" applyBorder="1" applyAlignment="1">
      <alignment horizontal="center" vertical="center" wrapText="1"/>
    </xf>
    <xf numFmtId="0" fontId="20" fillId="52" borderId="130" xfId="0" applyFont="1" applyFill="1" applyBorder="1" applyAlignment="1">
      <alignment horizontal="center" vertical="center" wrapText="1"/>
    </xf>
    <xf numFmtId="0" fontId="20" fillId="52" borderId="131" xfId="0" applyFont="1" applyFill="1" applyBorder="1" applyAlignment="1">
      <alignment horizontal="center" vertical="center" wrapText="1"/>
    </xf>
    <xf numFmtId="0" fontId="20" fillId="52" borderId="132" xfId="0" applyFont="1" applyFill="1" applyBorder="1" applyAlignment="1">
      <alignment horizontal="center" vertical="center" wrapText="1"/>
    </xf>
    <xf numFmtId="0" fontId="20" fillId="52" borderId="133" xfId="0" applyFont="1" applyFill="1" applyBorder="1" applyAlignment="1">
      <alignment horizontal="center" vertical="center" wrapText="1"/>
    </xf>
    <xf numFmtId="0" fontId="20" fillId="52" borderId="134" xfId="0" applyFont="1" applyFill="1" applyBorder="1" applyAlignment="1">
      <alignment horizontal="center" vertical="center" wrapText="1"/>
    </xf>
    <xf numFmtId="0" fontId="20" fillId="52" borderId="113" xfId="0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52" borderId="63" xfId="0" applyFont="1" applyFill="1" applyBorder="1" applyAlignment="1">
      <alignment horizontal="center" vertical="center" wrapText="1"/>
    </xf>
    <xf numFmtId="0" fontId="20" fillId="52" borderId="57" xfId="0" applyFont="1" applyFill="1" applyBorder="1" applyAlignment="1">
      <alignment horizontal="center" vertical="center" wrapText="1"/>
    </xf>
    <xf numFmtId="0" fontId="20" fillId="52" borderId="60" xfId="0" applyFont="1" applyFill="1" applyBorder="1" applyAlignment="1">
      <alignment horizontal="center" vertical="center" wrapText="1"/>
    </xf>
    <xf numFmtId="0" fontId="20" fillId="52" borderId="76" xfId="0" applyFont="1" applyFill="1" applyBorder="1" applyAlignment="1">
      <alignment horizontal="center" vertical="center" wrapText="1"/>
    </xf>
    <xf numFmtId="0" fontId="20" fillId="52" borderId="74" xfId="0" applyFont="1" applyFill="1" applyBorder="1" applyAlignment="1">
      <alignment horizontal="center" vertical="center" wrapText="1"/>
    </xf>
    <xf numFmtId="0" fontId="20" fillId="52" borderId="75" xfId="0" applyFont="1" applyFill="1" applyBorder="1" applyAlignment="1">
      <alignment horizontal="center" vertical="center" wrapText="1"/>
    </xf>
    <xf numFmtId="0" fontId="20" fillId="52" borderId="66" xfId="0" applyFont="1" applyFill="1" applyBorder="1" applyAlignment="1">
      <alignment horizontal="center" vertical="center" wrapText="1"/>
    </xf>
    <xf numFmtId="0" fontId="20" fillId="52" borderId="72" xfId="0" applyFont="1" applyFill="1" applyBorder="1" applyAlignment="1">
      <alignment horizontal="center" vertical="center" wrapText="1"/>
    </xf>
    <xf numFmtId="0" fontId="20" fillId="52" borderId="65" xfId="0" applyFont="1" applyFill="1" applyBorder="1" applyAlignment="1">
      <alignment horizontal="center" vertical="center" wrapText="1"/>
    </xf>
    <xf numFmtId="0" fontId="20" fillId="52" borderId="21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55" xfId="0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5"/>
  <sheetViews>
    <sheetView tabSelected="1" view="pageBreakPreview" zoomScale="60" zoomScaleNormal="60" zoomScalePageLayoutView="40" workbookViewId="0" topLeftCell="A1">
      <selection activeCell="D5" sqref="D5"/>
    </sheetView>
  </sheetViews>
  <sheetFormatPr defaultColWidth="9.140625" defaultRowHeight="15"/>
  <cols>
    <col min="1" max="1" width="18.00390625" style="5" customWidth="1"/>
    <col min="2" max="2" width="31.8515625" style="4" customWidth="1"/>
    <col min="3" max="3" width="51.00390625" style="4" customWidth="1"/>
    <col min="4" max="4" width="17.00390625" style="4" bestFit="1" customWidth="1"/>
    <col min="5" max="5" width="17.00390625" style="4" customWidth="1"/>
    <col min="6" max="6" width="20.8515625" style="4" customWidth="1"/>
    <col min="7" max="7" width="6.8515625" style="4" customWidth="1"/>
    <col min="8" max="14" width="8.7109375" style="4" customWidth="1"/>
    <col min="15" max="16" width="10.57421875" style="4" customWidth="1"/>
    <col min="17" max="17" width="12.140625" style="4" customWidth="1"/>
    <col min="18" max="18" width="13.28125" style="4" customWidth="1"/>
    <col min="19" max="27" width="8.7109375" style="4" customWidth="1"/>
    <col min="28" max="28" width="14.57421875" style="4" customWidth="1"/>
    <col min="29" max="29" width="13.421875" style="4" customWidth="1"/>
    <col min="30" max="37" width="6.57421875" style="4" customWidth="1"/>
    <col min="38" max="16384" width="9.140625" style="4" customWidth="1"/>
  </cols>
  <sheetData>
    <row r="1" spans="1:6" ht="28.5" customHeight="1">
      <c r="A1" s="379" t="s">
        <v>284</v>
      </c>
      <c r="B1" s="379"/>
      <c r="C1" s="379"/>
      <c r="D1" s="3"/>
      <c r="E1" s="3"/>
      <c r="F1" s="3"/>
    </row>
    <row r="2" spans="1:12" ht="68.25" customHeight="1">
      <c r="A2" s="380" t="s">
        <v>33</v>
      </c>
      <c r="B2" s="381"/>
      <c r="C2" s="381"/>
      <c r="D2" s="365"/>
      <c r="E2" s="365"/>
      <c r="F2" s="365"/>
      <c r="G2" s="365"/>
      <c r="H2" s="365"/>
      <c r="I2" s="365"/>
      <c r="J2" s="365"/>
      <c r="K2" s="365"/>
      <c r="L2" s="365"/>
    </row>
    <row r="3" spans="1:3" ht="30.75" customHeight="1" thickBot="1">
      <c r="A3" s="377" t="s">
        <v>9</v>
      </c>
      <c r="B3" s="377"/>
      <c r="C3" s="377"/>
    </row>
    <row r="4" spans="7:29" ht="30.75" customHeight="1" thickBot="1">
      <c r="G4" s="6"/>
      <c r="H4" s="355" t="s">
        <v>12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5" t="s">
        <v>13</v>
      </c>
      <c r="T4" s="356"/>
      <c r="U4" s="356"/>
      <c r="V4" s="356"/>
      <c r="W4" s="356"/>
      <c r="X4" s="356"/>
      <c r="Y4" s="356"/>
      <c r="Z4" s="356"/>
      <c r="AA4" s="356"/>
      <c r="AB4" s="356"/>
      <c r="AC4" s="357"/>
    </row>
    <row r="5" spans="1:37" ht="87" customHeight="1" thickBot="1">
      <c r="A5" s="79" t="s">
        <v>0</v>
      </c>
      <c r="B5" s="7" t="s">
        <v>3</v>
      </c>
      <c r="C5" s="7" t="s">
        <v>1</v>
      </c>
      <c r="D5" s="8" t="s">
        <v>25</v>
      </c>
      <c r="E5" s="8" t="s">
        <v>142</v>
      </c>
      <c r="F5" s="8" t="s">
        <v>149</v>
      </c>
      <c r="G5" s="9"/>
      <c r="H5" s="31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164" t="s">
        <v>20</v>
      </c>
      <c r="O5" s="36" t="s">
        <v>21</v>
      </c>
      <c r="P5" s="37" t="s">
        <v>34</v>
      </c>
      <c r="Q5" s="21" t="s">
        <v>120</v>
      </c>
      <c r="R5" s="38" t="s">
        <v>121</v>
      </c>
      <c r="S5" s="39" t="s">
        <v>14</v>
      </c>
      <c r="T5" s="36" t="s">
        <v>15</v>
      </c>
      <c r="U5" s="36" t="s">
        <v>16</v>
      </c>
      <c r="V5" s="36" t="s">
        <v>17</v>
      </c>
      <c r="W5" s="36" t="s">
        <v>18</v>
      </c>
      <c r="X5" s="36" t="s">
        <v>19</v>
      </c>
      <c r="Y5" s="164" t="s">
        <v>20</v>
      </c>
      <c r="Z5" s="36" t="s">
        <v>21</v>
      </c>
      <c r="AA5" s="37" t="s">
        <v>34</v>
      </c>
      <c r="AB5" s="31" t="s">
        <v>120</v>
      </c>
      <c r="AC5" s="20" t="s">
        <v>121</v>
      </c>
      <c r="AD5" s="16"/>
      <c r="AE5" s="16"/>
      <c r="AF5" s="16"/>
      <c r="AG5" s="16"/>
      <c r="AH5" s="16"/>
      <c r="AI5" s="16"/>
      <c r="AJ5" s="16"/>
      <c r="AK5" s="16"/>
    </row>
    <row r="6" spans="1:29" ht="32.25" customHeight="1" thickBot="1">
      <c r="A6" s="374" t="s">
        <v>4</v>
      </c>
      <c r="B6" s="375"/>
      <c r="C6" s="375"/>
      <c r="D6" s="375"/>
      <c r="E6" s="375"/>
      <c r="F6" s="376"/>
      <c r="G6" s="12"/>
      <c r="H6" s="21">
        <f>SUM(H7:H22)</f>
        <v>28</v>
      </c>
      <c r="I6" s="38">
        <f aca="true" t="shared" si="0" ref="I6:R6">SUM(I7:I22)</f>
        <v>95</v>
      </c>
      <c r="J6" s="21">
        <f t="shared" si="0"/>
        <v>135</v>
      </c>
      <c r="K6" s="21">
        <f t="shared" si="0"/>
        <v>75</v>
      </c>
      <c r="L6" s="21">
        <f t="shared" si="0"/>
        <v>0</v>
      </c>
      <c r="M6" s="21">
        <f t="shared" si="0"/>
        <v>15</v>
      </c>
      <c r="N6" s="21">
        <f t="shared" si="0"/>
        <v>0</v>
      </c>
      <c r="O6" s="21">
        <f t="shared" si="0"/>
        <v>0</v>
      </c>
      <c r="P6" s="21">
        <f t="shared" si="0"/>
        <v>410</v>
      </c>
      <c r="Q6" s="21">
        <f>SUM(Q7:Q22)</f>
        <v>320</v>
      </c>
      <c r="R6" s="21">
        <f t="shared" si="0"/>
        <v>730</v>
      </c>
      <c r="S6" s="21">
        <f aca="true" t="shared" si="1" ref="S6:Z6">SUM(S7:S22)</f>
        <v>28</v>
      </c>
      <c r="T6" s="38">
        <f t="shared" si="1"/>
        <v>75</v>
      </c>
      <c r="U6" s="21">
        <f t="shared" si="1"/>
        <v>50</v>
      </c>
      <c r="V6" s="21">
        <f t="shared" si="1"/>
        <v>55</v>
      </c>
      <c r="W6" s="21">
        <f t="shared" si="1"/>
        <v>0</v>
      </c>
      <c r="X6" s="21">
        <f t="shared" si="1"/>
        <v>10</v>
      </c>
      <c r="Y6" s="21">
        <f t="shared" si="1"/>
        <v>0</v>
      </c>
      <c r="Z6" s="21">
        <f t="shared" si="1"/>
        <v>0</v>
      </c>
      <c r="AA6" s="31">
        <f>SUM(AA7:AA22)</f>
        <v>510</v>
      </c>
      <c r="AB6" s="31">
        <f>SUM(AB7:AB22)</f>
        <v>190</v>
      </c>
      <c r="AC6" s="21">
        <f>SUM(AC7:AC22)</f>
        <v>700</v>
      </c>
    </row>
    <row r="7" spans="1:29" ht="35.25" customHeight="1">
      <c r="A7" s="346" t="s">
        <v>2</v>
      </c>
      <c r="B7" s="359" t="s">
        <v>162</v>
      </c>
      <c r="C7" s="86" t="s">
        <v>218</v>
      </c>
      <c r="D7" s="73" t="s">
        <v>28</v>
      </c>
      <c r="E7" s="87" t="s">
        <v>145</v>
      </c>
      <c r="F7" s="88" t="s">
        <v>150</v>
      </c>
      <c r="G7" s="13"/>
      <c r="H7" s="35">
        <v>1</v>
      </c>
      <c r="I7" s="153">
        <v>5</v>
      </c>
      <c r="J7" s="40"/>
      <c r="K7" s="40"/>
      <c r="L7" s="40"/>
      <c r="M7" s="40"/>
      <c r="N7" s="40"/>
      <c r="O7" s="41"/>
      <c r="P7" s="42">
        <f aca="true" t="shared" si="2" ref="P7:P13">H7*25-Q7</f>
        <v>20</v>
      </c>
      <c r="Q7" s="28">
        <f aca="true" t="shared" si="3" ref="Q7:Q22">SUM(I7:O7)</f>
        <v>5</v>
      </c>
      <c r="R7" s="35">
        <f aca="true" t="shared" si="4" ref="R7:R22">SUM(I7:P7)</f>
        <v>25</v>
      </c>
      <c r="S7" s="35">
        <f aca="true" t="shared" si="5" ref="S7:S22">H7</f>
        <v>1</v>
      </c>
      <c r="T7" s="153">
        <v>5</v>
      </c>
      <c r="U7" s="40"/>
      <c r="V7" s="40"/>
      <c r="W7" s="40"/>
      <c r="X7" s="40"/>
      <c r="Y7" s="40"/>
      <c r="Z7" s="40"/>
      <c r="AA7" s="42">
        <f aca="true" t="shared" si="6" ref="AA7:AA22">S7*25-AB7</f>
        <v>20</v>
      </c>
      <c r="AB7" s="35">
        <f aca="true" t="shared" si="7" ref="AB7:AB22">SUM(T7:Z7)</f>
        <v>5</v>
      </c>
      <c r="AC7" s="35">
        <f aca="true" t="shared" si="8" ref="AC7:AC22">SUM(T7:AA7)</f>
        <v>25</v>
      </c>
    </row>
    <row r="8" spans="1:29" ht="33" customHeight="1">
      <c r="A8" s="347"/>
      <c r="B8" s="360"/>
      <c r="C8" s="1" t="s">
        <v>219</v>
      </c>
      <c r="D8" s="1" t="s">
        <v>26</v>
      </c>
      <c r="E8" s="89" t="s">
        <v>145</v>
      </c>
      <c r="F8" s="90" t="s">
        <v>150</v>
      </c>
      <c r="G8" s="13"/>
      <c r="H8" s="23">
        <v>1</v>
      </c>
      <c r="I8" s="154">
        <v>15</v>
      </c>
      <c r="J8" s="43"/>
      <c r="K8" s="43"/>
      <c r="L8" s="43"/>
      <c r="M8" s="43"/>
      <c r="N8" s="43"/>
      <c r="O8" s="44"/>
      <c r="P8" s="45">
        <f t="shared" si="2"/>
        <v>10</v>
      </c>
      <c r="Q8" s="46">
        <f t="shared" si="3"/>
        <v>15</v>
      </c>
      <c r="R8" s="23">
        <f t="shared" si="4"/>
        <v>25</v>
      </c>
      <c r="S8" s="23">
        <f t="shared" si="5"/>
        <v>1</v>
      </c>
      <c r="T8" s="154">
        <v>15</v>
      </c>
      <c r="U8" s="43"/>
      <c r="V8" s="43"/>
      <c r="W8" s="43"/>
      <c r="X8" s="43"/>
      <c r="Y8" s="43"/>
      <c r="Z8" s="43"/>
      <c r="AA8" s="45">
        <f t="shared" si="6"/>
        <v>10</v>
      </c>
      <c r="AB8" s="23">
        <f t="shared" si="7"/>
        <v>15</v>
      </c>
      <c r="AC8" s="23">
        <f t="shared" si="8"/>
        <v>25</v>
      </c>
    </row>
    <row r="9" spans="1:29" ht="42.75" customHeight="1" thickBot="1">
      <c r="A9" s="348"/>
      <c r="B9" s="363"/>
      <c r="C9" s="75" t="s">
        <v>220</v>
      </c>
      <c r="D9" s="75" t="s">
        <v>26</v>
      </c>
      <c r="E9" s="91" t="s">
        <v>145</v>
      </c>
      <c r="F9" s="92" t="s">
        <v>150</v>
      </c>
      <c r="G9" s="13"/>
      <c r="H9" s="24">
        <v>1</v>
      </c>
      <c r="I9" s="155"/>
      <c r="J9" s="47"/>
      <c r="K9" s="47"/>
      <c r="L9" s="47"/>
      <c r="M9" s="47">
        <v>15</v>
      </c>
      <c r="N9" s="47"/>
      <c r="O9" s="48"/>
      <c r="P9" s="51">
        <f t="shared" si="2"/>
        <v>10</v>
      </c>
      <c r="Q9" s="29">
        <f t="shared" si="3"/>
        <v>15</v>
      </c>
      <c r="R9" s="24">
        <f t="shared" si="4"/>
        <v>25</v>
      </c>
      <c r="S9" s="32">
        <f t="shared" si="5"/>
        <v>1</v>
      </c>
      <c r="T9" s="155"/>
      <c r="U9" s="47"/>
      <c r="V9" s="47"/>
      <c r="W9" s="47"/>
      <c r="X9" s="47">
        <v>10</v>
      </c>
      <c r="Y9" s="47"/>
      <c r="Z9" s="47"/>
      <c r="AA9" s="51">
        <f t="shared" si="6"/>
        <v>15</v>
      </c>
      <c r="AB9" s="24">
        <f t="shared" si="7"/>
        <v>10</v>
      </c>
      <c r="AC9" s="24">
        <f t="shared" si="8"/>
        <v>25</v>
      </c>
    </row>
    <row r="10" spans="1:29" ht="24.75" customHeight="1">
      <c r="A10" s="346" t="s">
        <v>35</v>
      </c>
      <c r="B10" s="359" t="s">
        <v>163</v>
      </c>
      <c r="C10" s="73" t="s">
        <v>221</v>
      </c>
      <c r="D10" s="73" t="s">
        <v>26</v>
      </c>
      <c r="E10" s="87" t="s">
        <v>145</v>
      </c>
      <c r="F10" s="88" t="s">
        <v>193</v>
      </c>
      <c r="G10" s="13"/>
      <c r="H10" s="35">
        <v>2</v>
      </c>
      <c r="I10" s="153"/>
      <c r="J10" s="40"/>
      <c r="K10" s="40">
        <v>30</v>
      </c>
      <c r="L10" s="40"/>
      <c r="M10" s="40"/>
      <c r="N10" s="40"/>
      <c r="O10" s="41"/>
      <c r="P10" s="42">
        <f t="shared" si="2"/>
        <v>20</v>
      </c>
      <c r="Q10" s="35">
        <f t="shared" si="3"/>
        <v>30</v>
      </c>
      <c r="R10" s="28">
        <f t="shared" si="4"/>
        <v>50</v>
      </c>
      <c r="S10" s="35">
        <f t="shared" si="5"/>
        <v>2</v>
      </c>
      <c r="T10" s="166"/>
      <c r="U10" s="40"/>
      <c r="V10" s="40">
        <v>30</v>
      </c>
      <c r="W10" s="40"/>
      <c r="X10" s="40"/>
      <c r="Y10" s="40"/>
      <c r="Z10" s="40"/>
      <c r="AA10" s="42">
        <f t="shared" si="6"/>
        <v>20</v>
      </c>
      <c r="AB10" s="35">
        <f t="shared" si="7"/>
        <v>30</v>
      </c>
      <c r="AC10" s="35">
        <f t="shared" si="8"/>
        <v>50</v>
      </c>
    </row>
    <row r="11" spans="1:29" ht="24.75" customHeight="1">
      <c r="A11" s="347"/>
      <c r="B11" s="360"/>
      <c r="C11" s="1" t="s">
        <v>217</v>
      </c>
      <c r="D11" s="1" t="s">
        <v>26</v>
      </c>
      <c r="E11" s="89" t="s">
        <v>145</v>
      </c>
      <c r="F11" s="90" t="s">
        <v>150</v>
      </c>
      <c r="G11" s="13"/>
      <c r="H11" s="22">
        <v>1</v>
      </c>
      <c r="I11" s="156">
        <v>15</v>
      </c>
      <c r="J11" s="49"/>
      <c r="K11" s="49"/>
      <c r="L11" s="49"/>
      <c r="M11" s="49"/>
      <c r="N11" s="49"/>
      <c r="O11" s="50"/>
      <c r="P11" s="45">
        <f t="shared" si="2"/>
        <v>10</v>
      </c>
      <c r="Q11" s="23">
        <f t="shared" si="3"/>
        <v>15</v>
      </c>
      <c r="R11" s="46">
        <f t="shared" si="4"/>
        <v>25</v>
      </c>
      <c r="S11" s="23">
        <f t="shared" si="5"/>
        <v>1</v>
      </c>
      <c r="T11" s="167">
        <v>15</v>
      </c>
      <c r="U11" s="43"/>
      <c r="V11" s="43"/>
      <c r="W11" s="43"/>
      <c r="X11" s="43"/>
      <c r="Y11" s="43"/>
      <c r="Z11" s="43"/>
      <c r="AA11" s="45">
        <f t="shared" si="6"/>
        <v>10</v>
      </c>
      <c r="AB11" s="23">
        <f t="shared" si="7"/>
        <v>15</v>
      </c>
      <c r="AC11" s="23">
        <f t="shared" si="8"/>
        <v>25</v>
      </c>
    </row>
    <row r="12" spans="1:29" ht="24.75" customHeight="1">
      <c r="A12" s="347"/>
      <c r="B12" s="360"/>
      <c r="C12" s="1" t="s">
        <v>43</v>
      </c>
      <c r="D12" s="1" t="s">
        <v>26</v>
      </c>
      <c r="E12" s="89" t="s">
        <v>145</v>
      </c>
      <c r="F12" s="90" t="s">
        <v>150</v>
      </c>
      <c r="G12" s="13"/>
      <c r="H12" s="22">
        <v>1</v>
      </c>
      <c r="I12" s="156"/>
      <c r="J12" s="49">
        <v>15</v>
      </c>
      <c r="K12" s="49"/>
      <c r="L12" s="49"/>
      <c r="M12" s="49"/>
      <c r="N12" s="49"/>
      <c r="O12" s="50"/>
      <c r="P12" s="45">
        <f t="shared" si="2"/>
        <v>10</v>
      </c>
      <c r="Q12" s="23">
        <f t="shared" si="3"/>
        <v>15</v>
      </c>
      <c r="R12" s="46">
        <f t="shared" si="4"/>
        <v>25</v>
      </c>
      <c r="S12" s="23">
        <f t="shared" si="5"/>
        <v>1</v>
      </c>
      <c r="T12" s="167"/>
      <c r="U12" s="43">
        <v>15</v>
      </c>
      <c r="V12" s="43"/>
      <c r="W12" s="43"/>
      <c r="X12" s="43"/>
      <c r="Y12" s="43"/>
      <c r="Z12" s="43"/>
      <c r="AA12" s="45">
        <f t="shared" si="6"/>
        <v>10</v>
      </c>
      <c r="AB12" s="23">
        <f t="shared" si="7"/>
        <v>15</v>
      </c>
      <c r="AC12" s="23">
        <f t="shared" si="8"/>
        <v>25</v>
      </c>
    </row>
    <row r="13" spans="1:29" ht="24.75" customHeight="1">
      <c r="A13" s="347"/>
      <c r="B13" s="360"/>
      <c r="C13" s="1" t="s">
        <v>222</v>
      </c>
      <c r="D13" s="1" t="s">
        <v>26</v>
      </c>
      <c r="E13" s="89" t="s">
        <v>145</v>
      </c>
      <c r="F13" s="90" t="s">
        <v>150</v>
      </c>
      <c r="G13" s="13"/>
      <c r="H13" s="32">
        <v>1</v>
      </c>
      <c r="I13" s="157"/>
      <c r="J13" s="52"/>
      <c r="K13" s="52">
        <v>15</v>
      </c>
      <c r="L13" s="52"/>
      <c r="M13" s="52"/>
      <c r="N13" s="52"/>
      <c r="O13" s="53"/>
      <c r="P13" s="45">
        <f t="shared" si="2"/>
        <v>10</v>
      </c>
      <c r="Q13" s="23">
        <f t="shared" si="3"/>
        <v>15</v>
      </c>
      <c r="R13" s="46">
        <f t="shared" si="4"/>
        <v>25</v>
      </c>
      <c r="S13" s="23">
        <f t="shared" si="5"/>
        <v>1</v>
      </c>
      <c r="T13" s="167"/>
      <c r="U13" s="43"/>
      <c r="V13" s="43">
        <v>15</v>
      </c>
      <c r="W13" s="43"/>
      <c r="X13" s="43"/>
      <c r="Y13" s="43"/>
      <c r="Z13" s="43"/>
      <c r="AA13" s="45">
        <f t="shared" si="6"/>
        <v>10</v>
      </c>
      <c r="AB13" s="23">
        <f t="shared" si="7"/>
        <v>15</v>
      </c>
      <c r="AC13" s="23">
        <f t="shared" si="8"/>
        <v>25</v>
      </c>
    </row>
    <row r="14" spans="1:29" ht="24.75" customHeight="1" thickBot="1">
      <c r="A14" s="358"/>
      <c r="B14" s="361"/>
      <c r="C14" s="76" t="s">
        <v>223</v>
      </c>
      <c r="D14" s="76" t="s">
        <v>28</v>
      </c>
      <c r="E14" s="93" t="s">
        <v>145</v>
      </c>
      <c r="F14" s="94" t="s">
        <v>150</v>
      </c>
      <c r="G14" s="13"/>
      <c r="H14" s="32">
        <v>0</v>
      </c>
      <c r="I14" s="157"/>
      <c r="J14" s="52">
        <v>30</v>
      </c>
      <c r="K14" s="52"/>
      <c r="L14" s="52"/>
      <c r="M14" s="52"/>
      <c r="N14" s="52"/>
      <c r="O14" s="53"/>
      <c r="P14" s="51"/>
      <c r="Q14" s="24">
        <f t="shared" si="3"/>
        <v>30</v>
      </c>
      <c r="R14" s="29">
        <f t="shared" si="4"/>
        <v>30</v>
      </c>
      <c r="S14" s="32">
        <f t="shared" si="5"/>
        <v>0</v>
      </c>
      <c r="T14" s="168"/>
      <c r="U14" s="47"/>
      <c r="V14" s="47"/>
      <c r="W14" s="47"/>
      <c r="X14" s="47"/>
      <c r="Y14" s="47"/>
      <c r="Z14" s="47"/>
      <c r="AA14" s="51">
        <f t="shared" si="6"/>
        <v>0</v>
      </c>
      <c r="AB14" s="24">
        <f t="shared" si="7"/>
        <v>0</v>
      </c>
      <c r="AC14" s="24">
        <f t="shared" si="8"/>
        <v>0</v>
      </c>
    </row>
    <row r="15" spans="1:29" ht="24.75" customHeight="1">
      <c r="A15" s="346" t="s">
        <v>38</v>
      </c>
      <c r="B15" s="359" t="s">
        <v>164</v>
      </c>
      <c r="C15" s="73" t="s">
        <v>44</v>
      </c>
      <c r="D15" s="95" t="s">
        <v>27</v>
      </c>
      <c r="E15" s="86" t="s">
        <v>145</v>
      </c>
      <c r="F15" s="88" t="s">
        <v>154</v>
      </c>
      <c r="G15" s="77"/>
      <c r="H15" s="35">
        <v>2</v>
      </c>
      <c r="I15" s="153">
        <v>15</v>
      </c>
      <c r="J15" s="40"/>
      <c r="K15" s="40"/>
      <c r="L15" s="40"/>
      <c r="M15" s="40"/>
      <c r="N15" s="40"/>
      <c r="O15" s="41"/>
      <c r="P15" s="42">
        <f aca="true" t="shared" si="9" ref="P15:P22">H15*25-Q15</f>
        <v>35</v>
      </c>
      <c r="Q15" s="35">
        <f t="shared" si="3"/>
        <v>15</v>
      </c>
      <c r="R15" s="28">
        <f t="shared" si="4"/>
        <v>50</v>
      </c>
      <c r="S15" s="35">
        <f t="shared" si="5"/>
        <v>2</v>
      </c>
      <c r="T15" s="166">
        <v>10</v>
      </c>
      <c r="U15" s="40"/>
      <c r="V15" s="40"/>
      <c r="W15" s="40"/>
      <c r="X15" s="40"/>
      <c r="Y15" s="40"/>
      <c r="Z15" s="40"/>
      <c r="AA15" s="42">
        <f t="shared" si="6"/>
        <v>40</v>
      </c>
      <c r="AB15" s="35">
        <f t="shared" si="7"/>
        <v>10</v>
      </c>
      <c r="AC15" s="35">
        <f t="shared" si="8"/>
        <v>50</v>
      </c>
    </row>
    <row r="16" spans="1:29" ht="24.75" customHeight="1">
      <c r="A16" s="347"/>
      <c r="B16" s="360"/>
      <c r="C16" s="1" t="s">
        <v>70</v>
      </c>
      <c r="D16" s="1" t="s">
        <v>26</v>
      </c>
      <c r="E16" s="96" t="s">
        <v>145</v>
      </c>
      <c r="F16" s="90" t="s">
        <v>153</v>
      </c>
      <c r="G16" s="77"/>
      <c r="H16" s="22">
        <v>3</v>
      </c>
      <c r="I16" s="156"/>
      <c r="J16" s="49">
        <v>30</v>
      </c>
      <c r="K16" s="49"/>
      <c r="L16" s="49"/>
      <c r="M16" s="49"/>
      <c r="N16" s="49"/>
      <c r="O16" s="50"/>
      <c r="P16" s="45">
        <f t="shared" si="9"/>
        <v>45</v>
      </c>
      <c r="Q16" s="23">
        <f t="shared" si="3"/>
        <v>30</v>
      </c>
      <c r="R16" s="46">
        <f t="shared" si="4"/>
        <v>75</v>
      </c>
      <c r="S16" s="23">
        <f t="shared" si="5"/>
        <v>3</v>
      </c>
      <c r="T16" s="167"/>
      <c r="U16" s="43">
        <v>15</v>
      </c>
      <c r="V16" s="43"/>
      <c r="W16" s="43"/>
      <c r="X16" s="43"/>
      <c r="Y16" s="43"/>
      <c r="Z16" s="43"/>
      <c r="AA16" s="45">
        <f t="shared" si="6"/>
        <v>60</v>
      </c>
      <c r="AB16" s="23">
        <f t="shared" si="7"/>
        <v>15</v>
      </c>
      <c r="AC16" s="23">
        <f t="shared" si="8"/>
        <v>75</v>
      </c>
    </row>
    <row r="17" spans="1:29" ht="24.75" customHeight="1">
      <c r="A17" s="347"/>
      <c r="B17" s="360"/>
      <c r="C17" s="1" t="s">
        <v>45</v>
      </c>
      <c r="D17" s="97" t="s">
        <v>27</v>
      </c>
      <c r="E17" s="96" t="s">
        <v>145</v>
      </c>
      <c r="F17" s="90" t="s">
        <v>155</v>
      </c>
      <c r="G17" s="77"/>
      <c r="H17" s="147">
        <v>2</v>
      </c>
      <c r="I17" s="158">
        <v>15</v>
      </c>
      <c r="J17" s="54"/>
      <c r="K17" s="54"/>
      <c r="L17" s="54"/>
      <c r="M17" s="54"/>
      <c r="N17" s="54"/>
      <c r="O17" s="55"/>
      <c r="P17" s="45">
        <f t="shared" si="9"/>
        <v>35</v>
      </c>
      <c r="Q17" s="23">
        <f t="shared" si="3"/>
        <v>15</v>
      </c>
      <c r="R17" s="46">
        <f t="shared" si="4"/>
        <v>50</v>
      </c>
      <c r="S17" s="23">
        <f t="shared" si="5"/>
        <v>2</v>
      </c>
      <c r="T17" s="167">
        <v>10</v>
      </c>
      <c r="U17" s="43"/>
      <c r="V17" s="43"/>
      <c r="W17" s="43"/>
      <c r="X17" s="43"/>
      <c r="Y17" s="43"/>
      <c r="Z17" s="43"/>
      <c r="AA17" s="45">
        <f t="shared" si="6"/>
        <v>40</v>
      </c>
      <c r="AB17" s="23">
        <f t="shared" si="7"/>
        <v>10</v>
      </c>
      <c r="AC17" s="23">
        <f t="shared" si="8"/>
        <v>50</v>
      </c>
    </row>
    <row r="18" spans="1:29" ht="24.75" customHeight="1" thickBot="1">
      <c r="A18" s="358"/>
      <c r="B18" s="361"/>
      <c r="C18" s="76" t="s">
        <v>71</v>
      </c>
      <c r="D18" s="76" t="s">
        <v>26</v>
      </c>
      <c r="E18" s="98" t="s">
        <v>145</v>
      </c>
      <c r="F18" s="94" t="s">
        <v>152</v>
      </c>
      <c r="G18" s="77"/>
      <c r="H18" s="24">
        <v>3</v>
      </c>
      <c r="I18" s="155"/>
      <c r="J18" s="47"/>
      <c r="K18" s="47">
        <v>30</v>
      </c>
      <c r="L18" s="47"/>
      <c r="M18" s="47"/>
      <c r="N18" s="47"/>
      <c r="O18" s="48"/>
      <c r="P18" s="51">
        <f t="shared" si="9"/>
        <v>45</v>
      </c>
      <c r="Q18" s="24">
        <f t="shared" si="3"/>
        <v>30</v>
      </c>
      <c r="R18" s="29">
        <f t="shared" si="4"/>
        <v>75</v>
      </c>
      <c r="S18" s="32">
        <f t="shared" si="5"/>
        <v>3</v>
      </c>
      <c r="T18" s="168"/>
      <c r="U18" s="47"/>
      <c r="V18" s="47">
        <v>10</v>
      </c>
      <c r="W18" s="47"/>
      <c r="X18" s="47"/>
      <c r="Y18" s="47"/>
      <c r="Z18" s="47"/>
      <c r="AA18" s="51">
        <f t="shared" si="6"/>
        <v>65</v>
      </c>
      <c r="AB18" s="24">
        <f t="shared" si="7"/>
        <v>10</v>
      </c>
      <c r="AC18" s="24">
        <f t="shared" si="8"/>
        <v>75</v>
      </c>
    </row>
    <row r="19" spans="1:29" ht="24.75" customHeight="1">
      <c r="A19" s="346" t="s">
        <v>175</v>
      </c>
      <c r="B19" s="359" t="s">
        <v>165</v>
      </c>
      <c r="C19" s="99" t="s">
        <v>47</v>
      </c>
      <c r="D19" s="95" t="s">
        <v>27</v>
      </c>
      <c r="E19" s="86" t="s">
        <v>145</v>
      </c>
      <c r="F19" s="88" t="s">
        <v>155</v>
      </c>
      <c r="G19" s="77"/>
      <c r="H19" s="32">
        <v>2</v>
      </c>
      <c r="I19" s="72">
        <v>15</v>
      </c>
      <c r="J19" s="57"/>
      <c r="K19" s="52"/>
      <c r="L19" s="52"/>
      <c r="M19" s="52"/>
      <c r="N19" s="52"/>
      <c r="O19" s="53"/>
      <c r="P19" s="42">
        <f t="shared" si="9"/>
        <v>35</v>
      </c>
      <c r="Q19" s="35">
        <f t="shared" si="3"/>
        <v>15</v>
      </c>
      <c r="R19" s="28">
        <f t="shared" si="4"/>
        <v>50</v>
      </c>
      <c r="S19" s="35">
        <f t="shared" si="5"/>
        <v>2</v>
      </c>
      <c r="T19" s="166">
        <v>10</v>
      </c>
      <c r="U19" s="40"/>
      <c r="V19" s="40"/>
      <c r="W19" s="40"/>
      <c r="X19" s="40"/>
      <c r="Y19" s="40"/>
      <c r="Z19" s="40"/>
      <c r="AA19" s="42">
        <f t="shared" si="6"/>
        <v>40</v>
      </c>
      <c r="AB19" s="35">
        <f t="shared" si="7"/>
        <v>10</v>
      </c>
      <c r="AC19" s="35">
        <f t="shared" si="8"/>
        <v>50</v>
      </c>
    </row>
    <row r="20" spans="1:29" ht="24.75" customHeight="1">
      <c r="A20" s="347"/>
      <c r="B20" s="360"/>
      <c r="C20" s="100" t="s">
        <v>73</v>
      </c>
      <c r="D20" s="1" t="s">
        <v>26</v>
      </c>
      <c r="E20" s="96" t="s">
        <v>145</v>
      </c>
      <c r="F20" s="90" t="s">
        <v>152</v>
      </c>
      <c r="G20" s="77"/>
      <c r="H20" s="32">
        <v>3</v>
      </c>
      <c r="I20" s="72"/>
      <c r="J20" s="57">
        <v>30</v>
      </c>
      <c r="K20" s="52"/>
      <c r="L20" s="52"/>
      <c r="M20" s="52"/>
      <c r="N20" s="52"/>
      <c r="O20" s="53"/>
      <c r="P20" s="45">
        <f t="shared" si="9"/>
        <v>45</v>
      </c>
      <c r="Q20" s="23">
        <f t="shared" si="3"/>
        <v>30</v>
      </c>
      <c r="R20" s="46">
        <f t="shared" si="4"/>
        <v>75</v>
      </c>
      <c r="S20" s="23">
        <f t="shared" si="5"/>
        <v>3</v>
      </c>
      <c r="T20" s="167"/>
      <c r="U20" s="43">
        <v>10</v>
      </c>
      <c r="V20" s="43"/>
      <c r="W20" s="43"/>
      <c r="X20" s="43"/>
      <c r="Y20" s="43"/>
      <c r="Z20" s="43"/>
      <c r="AA20" s="45">
        <f t="shared" si="6"/>
        <v>65</v>
      </c>
      <c r="AB20" s="23">
        <f t="shared" si="7"/>
        <v>10</v>
      </c>
      <c r="AC20" s="23">
        <f t="shared" si="8"/>
        <v>75</v>
      </c>
    </row>
    <row r="21" spans="1:29" ht="24.75" customHeight="1">
      <c r="A21" s="347"/>
      <c r="B21" s="360"/>
      <c r="C21" s="1" t="s">
        <v>46</v>
      </c>
      <c r="D21" s="97" t="s">
        <v>27</v>
      </c>
      <c r="E21" s="96" t="s">
        <v>145</v>
      </c>
      <c r="F21" s="90" t="s">
        <v>155</v>
      </c>
      <c r="G21" s="77"/>
      <c r="H21" s="23">
        <v>2</v>
      </c>
      <c r="I21" s="154">
        <v>15</v>
      </c>
      <c r="J21" s="43"/>
      <c r="K21" s="43"/>
      <c r="L21" s="43"/>
      <c r="M21" s="43"/>
      <c r="N21" s="43"/>
      <c r="O21" s="44"/>
      <c r="P21" s="45">
        <f t="shared" si="9"/>
        <v>35</v>
      </c>
      <c r="Q21" s="23">
        <f t="shared" si="3"/>
        <v>15</v>
      </c>
      <c r="R21" s="46">
        <f t="shared" si="4"/>
        <v>50</v>
      </c>
      <c r="S21" s="23">
        <f t="shared" si="5"/>
        <v>2</v>
      </c>
      <c r="T21" s="167">
        <v>10</v>
      </c>
      <c r="U21" s="43"/>
      <c r="V21" s="43"/>
      <c r="W21" s="43"/>
      <c r="X21" s="43"/>
      <c r="Y21" s="43"/>
      <c r="Z21" s="43"/>
      <c r="AA21" s="45">
        <f t="shared" si="6"/>
        <v>40</v>
      </c>
      <c r="AB21" s="23">
        <f t="shared" si="7"/>
        <v>10</v>
      </c>
      <c r="AC21" s="23">
        <f t="shared" si="8"/>
        <v>50</v>
      </c>
    </row>
    <row r="22" spans="1:29" ht="24.75" customHeight="1" thickBot="1">
      <c r="A22" s="348"/>
      <c r="B22" s="363"/>
      <c r="C22" s="75" t="s">
        <v>72</v>
      </c>
      <c r="D22" s="75" t="s">
        <v>26</v>
      </c>
      <c r="E22" s="101" t="s">
        <v>145</v>
      </c>
      <c r="F22" s="92" t="s">
        <v>152</v>
      </c>
      <c r="G22" s="78"/>
      <c r="H22" s="25">
        <v>3</v>
      </c>
      <c r="I22" s="159"/>
      <c r="J22" s="58">
        <v>30</v>
      </c>
      <c r="K22" s="58"/>
      <c r="L22" s="58"/>
      <c r="M22" s="58"/>
      <c r="N22" s="58"/>
      <c r="O22" s="59"/>
      <c r="P22" s="51">
        <f t="shared" si="9"/>
        <v>45</v>
      </c>
      <c r="Q22" s="24">
        <f t="shared" si="3"/>
        <v>30</v>
      </c>
      <c r="R22" s="29">
        <f t="shared" si="4"/>
        <v>75</v>
      </c>
      <c r="S22" s="24">
        <f t="shared" si="5"/>
        <v>3</v>
      </c>
      <c r="T22" s="168"/>
      <c r="U22" s="47">
        <v>10</v>
      </c>
      <c r="V22" s="47"/>
      <c r="W22" s="47"/>
      <c r="X22" s="47"/>
      <c r="Y22" s="47"/>
      <c r="Z22" s="47"/>
      <c r="AA22" s="51">
        <f t="shared" si="6"/>
        <v>65</v>
      </c>
      <c r="AB22" s="24">
        <f t="shared" si="7"/>
        <v>10</v>
      </c>
      <c r="AC22" s="24">
        <f t="shared" si="8"/>
        <v>75</v>
      </c>
    </row>
    <row r="23" spans="1:29" ht="24" customHeight="1" thickBot="1">
      <c r="A23" s="382" t="s">
        <v>5</v>
      </c>
      <c r="B23" s="383"/>
      <c r="C23" s="383"/>
      <c r="D23" s="383"/>
      <c r="E23" s="383"/>
      <c r="F23" s="384"/>
      <c r="G23" s="12"/>
      <c r="H23" s="332">
        <f aca="true" t="shared" si="10" ref="H23:R23">SUM(H24:H38)</f>
        <v>32</v>
      </c>
      <c r="I23" s="332">
        <f t="shared" si="10"/>
        <v>139</v>
      </c>
      <c r="J23" s="332">
        <f t="shared" si="10"/>
        <v>120</v>
      </c>
      <c r="K23" s="332">
        <f t="shared" si="10"/>
        <v>90</v>
      </c>
      <c r="L23" s="332">
        <f t="shared" si="10"/>
        <v>0</v>
      </c>
      <c r="M23" s="332">
        <f t="shared" si="10"/>
        <v>0</v>
      </c>
      <c r="N23" s="333">
        <f t="shared" si="10"/>
        <v>0</v>
      </c>
      <c r="O23" s="332">
        <f t="shared" si="10"/>
        <v>0</v>
      </c>
      <c r="P23" s="334">
        <f>SUM(P24:P38)</f>
        <v>481</v>
      </c>
      <c r="Q23" s="334">
        <f>SUM(Q24:Q38)</f>
        <v>349</v>
      </c>
      <c r="R23" s="334">
        <f t="shared" si="10"/>
        <v>830</v>
      </c>
      <c r="S23" s="335">
        <f aca="true" t="shared" si="11" ref="S23:AC23">SUM(S24:S38)</f>
        <v>32</v>
      </c>
      <c r="T23" s="332">
        <f t="shared" si="11"/>
        <v>69</v>
      </c>
      <c r="U23" s="332">
        <f t="shared" si="11"/>
        <v>40</v>
      </c>
      <c r="V23" s="332">
        <f t="shared" si="11"/>
        <v>60</v>
      </c>
      <c r="W23" s="332">
        <f t="shared" si="11"/>
        <v>0</v>
      </c>
      <c r="X23" s="332">
        <f t="shared" si="11"/>
        <v>0</v>
      </c>
      <c r="Y23" s="333">
        <f t="shared" si="11"/>
        <v>0</v>
      </c>
      <c r="Z23" s="334">
        <f t="shared" si="11"/>
        <v>0</v>
      </c>
      <c r="AA23" s="334">
        <f>SUM(AA24:AA38)</f>
        <v>631</v>
      </c>
      <c r="AB23" s="334">
        <f t="shared" si="11"/>
        <v>169</v>
      </c>
      <c r="AC23" s="332">
        <f t="shared" si="11"/>
        <v>800</v>
      </c>
    </row>
    <row r="24" spans="1:29" ht="24.75" customHeight="1">
      <c r="A24" s="346" t="s">
        <v>39</v>
      </c>
      <c r="B24" s="359" t="s">
        <v>166</v>
      </c>
      <c r="C24" s="73" t="s">
        <v>37</v>
      </c>
      <c r="D24" s="95" t="s">
        <v>27</v>
      </c>
      <c r="E24" s="102" t="s">
        <v>145</v>
      </c>
      <c r="F24" s="88" t="s">
        <v>156</v>
      </c>
      <c r="G24" s="13"/>
      <c r="H24" s="35">
        <v>1</v>
      </c>
      <c r="I24" s="153">
        <v>10</v>
      </c>
      <c r="J24" s="40"/>
      <c r="K24" s="40"/>
      <c r="L24" s="40"/>
      <c r="M24" s="40"/>
      <c r="N24" s="40"/>
      <c r="O24" s="40"/>
      <c r="P24" s="42">
        <f>H24*25-Q24</f>
        <v>15</v>
      </c>
      <c r="Q24" s="35">
        <f aca="true" t="shared" si="12" ref="Q24:Q38">SUM(I24:O24)</f>
        <v>10</v>
      </c>
      <c r="R24" s="28">
        <f aca="true" t="shared" si="13" ref="R24:R38">SUM(I24:P24)</f>
        <v>25</v>
      </c>
      <c r="S24" s="35">
        <f aca="true" t="shared" si="14" ref="S24:S38">H24</f>
        <v>1</v>
      </c>
      <c r="T24" s="166">
        <v>5</v>
      </c>
      <c r="U24" s="40"/>
      <c r="V24" s="40"/>
      <c r="W24" s="40"/>
      <c r="X24" s="40"/>
      <c r="Y24" s="40"/>
      <c r="Z24" s="40"/>
      <c r="AA24" s="42">
        <f aca="true" t="shared" si="15" ref="AA24:AA38">S24*25-AB24</f>
        <v>20</v>
      </c>
      <c r="AB24" s="35">
        <f aca="true" t="shared" si="16" ref="AB24:AB38">SUM(T24:Z24)</f>
        <v>5</v>
      </c>
      <c r="AC24" s="35">
        <f aca="true" t="shared" si="17" ref="AC24:AC38">SUM(T24:AA24)</f>
        <v>25</v>
      </c>
    </row>
    <row r="25" spans="1:29" ht="24.75" customHeight="1">
      <c r="A25" s="347"/>
      <c r="B25" s="360"/>
      <c r="C25" s="1" t="s">
        <v>36</v>
      </c>
      <c r="D25" s="1" t="s">
        <v>26</v>
      </c>
      <c r="E25" s="103" t="s">
        <v>145</v>
      </c>
      <c r="F25" s="90" t="s">
        <v>150</v>
      </c>
      <c r="G25" s="13"/>
      <c r="H25" s="23">
        <v>1</v>
      </c>
      <c r="I25" s="154"/>
      <c r="J25" s="43">
        <v>15</v>
      </c>
      <c r="K25" s="43"/>
      <c r="L25" s="43"/>
      <c r="M25" s="43"/>
      <c r="N25" s="43"/>
      <c r="O25" s="43"/>
      <c r="P25" s="45">
        <f>H25*25-Q25</f>
        <v>10</v>
      </c>
      <c r="Q25" s="23">
        <f t="shared" si="12"/>
        <v>15</v>
      </c>
      <c r="R25" s="46">
        <f t="shared" si="13"/>
        <v>25</v>
      </c>
      <c r="S25" s="23">
        <f t="shared" si="14"/>
        <v>1</v>
      </c>
      <c r="T25" s="167"/>
      <c r="U25" s="43">
        <v>10</v>
      </c>
      <c r="V25" s="43"/>
      <c r="W25" s="43"/>
      <c r="X25" s="43"/>
      <c r="Y25" s="43"/>
      <c r="Z25" s="43"/>
      <c r="AA25" s="45">
        <f t="shared" si="15"/>
        <v>15</v>
      </c>
      <c r="AB25" s="23">
        <f t="shared" si="16"/>
        <v>10</v>
      </c>
      <c r="AC25" s="23">
        <f t="shared" si="17"/>
        <v>25</v>
      </c>
    </row>
    <row r="26" spans="1:29" ht="24.75" customHeight="1">
      <c r="A26" s="347"/>
      <c r="B26" s="360"/>
      <c r="C26" s="1" t="s">
        <v>224</v>
      </c>
      <c r="D26" s="1" t="s">
        <v>26</v>
      </c>
      <c r="E26" s="103" t="s">
        <v>145</v>
      </c>
      <c r="F26" s="90" t="s">
        <v>193</v>
      </c>
      <c r="G26" s="13"/>
      <c r="H26" s="23">
        <v>2</v>
      </c>
      <c r="I26" s="154"/>
      <c r="J26" s="43"/>
      <c r="K26" s="43">
        <v>30</v>
      </c>
      <c r="L26" s="43"/>
      <c r="M26" s="43"/>
      <c r="N26" s="43"/>
      <c r="O26" s="43"/>
      <c r="P26" s="45">
        <f>H26*25-Q26</f>
        <v>20</v>
      </c>
      <c r="Q26" s="23">
        <f t="shared" si="12"/>
        <v>30</v>
      </c>
      <c r="R26" s="46">
        <f t="shared" si="13"/>
        <v>50</v>
      </c>
      <c r="S26" s="23">
        <f t="shared" si="14"/>
        <v>2</v>
      </c>
      <c r="T26" s="167"/>
      <c r="U26" s="43"/>
      <c r="V26" s="43">
        <v>30</v>
      </c>
      <c r="W26" s="43"/>
      <c r="X26" s="43"/>
      <c r="Y26" s="43"/>
      <c r="Z26" s="43"/>
      <c r="AA26" s="45">
        <f t="shared" si="15"/>
        <v>20</v>
      </c>
      <c r="AB26" s="23">
        <f t="shared" si="16"/>
        <v>30</v>
      </c>
      <c r="AC26" s="23">
        <f t="shared" si="17"/>
        <v>50</v>
      </c>
    </row>
    <row r="27" spans="1:29" ht="24.75" customHeight="1">
      <c r="A27" s="347"/>
      <c r="B27" s="360"/>
      <c r="C27" s="1" t="s">
        <v>280</v>
      </c>
      <c r="D27" s="1" t="s">
        <v>26</v>
      </c>
      <c r="E27" s="103" t="s">
        <v>145</v>
      </c>
      <c r="F27" s="90" t="s">
        <v>150</v>
      </c>
      <c r="G27" s="13"/>
      <c r="H27" s="23">
        <v>1</v>
      </c>
      <c r="I27" s="154">
        <v>9</v>
      </c>
      <c r="J27" s="43"/>
      <c r="K27" s="43"/>
      <c r="L27" s="43"/>
      <c r="M27" s="43"/>
      <c r="N27" s="43"/>
      <c r="O27" s="43"/>
      <c r="P27" s="45">
        <f>H27*25-Q27</f>
        <v>16</v>
      </c>
      <c r="Q27" s="23">
        <f t="shared" si="12"/>
        <v>9</v>
      </c>
      <c r="R27" s="46">
        <f t="shared" si="13"/>
        <v>25</v>
      </c>
      <c r="S27" s="23">
        <f t="shared" si="14"/>
        <v>1</v>
      </c>
      <c r="T27" s="167">
        <v>9</v>
      </c>
      <c r="U27" s="43"/>
      <c r="V27" s="43"/>
      <c r="W27" s="43"/>
      <c r="X27" s="43"/>
      <c r="Y27" s="43"/>
      <c r="Z27" s="43"/>
      <c r="AA27" s="45">
        <f t="shared" si="15"/>
        <v>16</v>
      </c>
      <c r="AB27" s="23">
        <f t="shared" si="16"/>
        <v>9</v>
      </c>
      <c r="AC27" s="23">
        <f t="shared" si="17"/>
        <v>25</v>
      </c>
    </row>
    <row r="28" spans="1:29" ht="24.75" customHeight="1" thickBot="1">
      <c r="A28" s="358"/>
      <c r="B28" s="361"/>
      <c r="C28" s="76" t="s">
        <v>223</v>
      </c>
      <c r="D28" s="76" t="s">
        <v>28</v>
      </c>
      <c r="E28" s="104" t="s">
        <v>145</v>
      </c>
      <c r="F28" s="94" t="s">
        <v>150</v>
      </c>
      <c r="G28" s="13"/>
      <c r="H28" s="24">
        <v>0</v>
      </c>
      <c r="I28" s="155"/>
      <c r="J28" s="47">
        <v>30</v>
      </c>
      <c r="K28" s="47"/>
      <c r="L28" s="47"/>
      <c r="M28" s="47"/>
      <c r="N28" s="47"/>
      <c r="O28" s="47"/>
      <c r="P28" s="51"/>
      <c r="Q28" s="24">
        <f t="shared" si="12"/>
        <v>30</v>
      </c>
      <c r="R28" s="29">
        <f t="shared" si="13"/>
        <v>30</v>
      </c>
      <c r="S28" s="32">
        <f t="shared" si="14"/>
        <v>0</v>
      </c>
      <c r="T28" s="168"/>
      <c r="U28" s="47"/>
      <c r="V28" s="47"/>
      <c r="W28" s="47"/>
      <c r="X28" s="47"/>
      <c r="Y28" s="47"/>
      <c r="Z28" s="47"/>
      <c r="AA28" s="51">
        <f t="shared" si="15"/>
        <v>0</v>
      </c>
      <c r="AB28" s="24">
        <f t="shared" si="16"/>
        <v>0</v>
      </c>
      <c r="AC28" s="24">
        <f t="shared" si="17"/>
        <v>0</v>
      </c>
    </row>
    <row r="29" spans="1:29" ht="24.75" customHeight="1">
      <c r="A29" s="346" t="s">
        <v>141</v>
      </c>
      <c r="B29" s="359" t="s">
        <v>167</v>
      </c>
      <c r="C29" s="86" t="s">
        <v>139</v>
      </c>
      <c r="D29" s="95" t="s">
        <v>27</v>
      </c>
      <c r="E29" s="86" t="s">
        <v>145</v>
      </c>
      <c r="F29" s="88" t="s">
        <v>155</v>
      </c>
      <c r="G29" s="77"/>
      <c r="H29" s="22">
        <v>2</v>
      </c>
      <c r="I29" s="156">
        <v>15</v>
      </c>
      <c r="J29" s="49"/>
      <c r="K29" s="49"/>
      <c r="L29" s="49"/>
      <c r="M29" s="49"/>
      <c r="N29" s="49"/>
      <c r="O29" s="50"/>
      <c r="P29" s="42">
        <f aca="true" t="shared" si="18" ref="P29:P38">H29*25-Q29</f>
        <v>35</v>
      </c>
      <c r="Q29" s="35">
        <f t="shared" si="12"/>
        <v>15</v>
      </c>
      <c r="R29" s="28">
        <f t="shared" si="13"/>
        <v>50</v>
      </c>
      <c r="S29" s="35">
        <f t="shared" si="14"/>
        <v>2</v>
      </c>
      <c r="T29" s="166">
        <v>10</v>
      </c>
      <c r="U29" s="40"/>
      <c r="V29" s="40"/>
      <c r="W29" s="40"/>
      <c r="X29" s="40"/>
      <c r="Y29" s="40"/>
      <c r="Z29" s="40"/>
      <c r="AA29" s="42">
        <f t="shared" si="15"/>
        <v>40</v>
      </c>
      <c r="AB29" s="35">
        <f t="shared" si="16"/>
        <v>10</v>
      </c>
      <c r="AC29" s="35">
        <f t="shared" si="17"/>
        <v>50</v>
      </c>
    </row>
    <row r="30" spans="1:29" ht="24.75" customHeight="1">
      <c r="A30" s="347"/>
      <c r="B30" s="360"/>
      <c r="C30" s="96" t="s">
        <v>140</v>
      </c>
      <c r="D30" s="1" t="s">
        <v>26</v>
      </c>
      <c r="E30" s="96" t="s">
        <v>145</v>
      </c>
      <c r="F30" s="90" t="s">
        <v>152</v>
      </c>
      <c r="G30" s="77"/>
      <c r="H30" s="23">
        <v>3</v>
      </c>
      <c r="I30" s="154"/>
      <c r="J30" s="43">
        <v>30</v>
      </c>
      <c r="K30" s="43"/>
      <c r="L30" s="43"/>
      <c r="M30" s="43"/>
      <c r="N30" s="43"/>
      <c r="O30" s="44"/>
      <c r="P30" s="45">
        <f t="shared" si="18"/>
        <v>45</v>
      </c>
      <c r="Q30" s="23">
        <f t="shared" si="12"/>
        <v>30</v>
      </c>
      <c r="R30" s="46">
        <f t="shared" si="13"/>
        <v>75</v>
      </c>
      <c r="S30" s="23">
        <f t="shared" si="14"/>
        <v>3</v>
      </c>
      <c r="T30" s="167"/>
      <c r="U30" s="43">
        <v>10</v>
      </c>
      <c r="V30" s="43"/>
      <c r="W30" s="43"/>
      <c r="X30" s="43"/>
      <c r="Y30" s="43"/>
      <c r="Z30" s="43"/>
      <c r="AA30" s="45">
        <f t="shared" si="15"/>
        <v>65</v>
      </c>
      <c r="AB30" s="23">
        <f t="shared" si="16"/>
        <v>10</v>
      </c>
      <c r="AC30" s="23">
        <f t="shared" si="17"/>
        <v>75</v>
      </c>
    </row>
    <row r="31" spans="1:29" ht="24.75" customHeight="1">
      <c r="A31" s="347"/>
      <c r="B31" s="360"/>
      <c r="C31" s="1" t="s">
        <v>115</v>
      </c>
      <c r="D31" s="1" t="s">
        <v>26</v>
      </c>
      <c r="E31" s="96" t="s">
        <v>145</v>
      </c>
      <c r="F31" s="90" t="s">
        <v>155</v>
      </c>
      <c r="G31" s="77"/>
      <c r="H31" s="32">
        <v>2</v>
      </c>
      <c r="I31" s="157">
        <v>15</v>
      </c>
      <c r="J31" s="52"/>
      <c r="K31" s="52"/>
      <c r="L31" s="52"/>
      <c r="M31" s="52"/>
      <c r="N31" s="52"/>
      <c r="O31" s="53"/>
      <c r="P31" s="45">
        <f t="shared" si="18"/>
        <v>35</v>
      </c>
      <c r="Q31" s="23">
        <f t="shared" si="12"/>
        <v>15</v>
      </c>
      <c r="R31" s="46">
        <f t="shared" si="13"/>
        <v>50</v>
      </c>
      <c r="S31" s="23">
        <f t="shared" si="14"/>
        <v>2</v>
      </c>
      <c r="T31" s="167">
        <v>10</v>
      </c>
      <c r="U31" s="43"/>
      <c r="V31" s="43"/>
      <c r="W31" s="43"/>
      <c r="X31" s="43"/>
      <c r="Y31" s="43"/>
      <c r="Z31" s="43"/>
      <c r="AA31" s="45">
        <f t="shared" si="15"/>
        <v>40</v>
      </c>
      <c r="AB31" s="23">
        <f t="shared" si="16"/>
        <v>10</v>
      </c>
      <c r="AC31" s="23">
        <f t="shared" si="17"/>
        <v>50</v>
      </c>
    </row>
    <row r="32" spans="1:29" ht="24.75" customHeight="1">
      <c r="A32" s="347"/>
      <c r="B32" s="360"/>
      <c r="C32" s="1" t="s">
        <v>89</v>
      </c>
      <c r="D32" s="1" t="s">
        <v>26</v>
      </c>
      <c r="E32" s="96" t="s">
        <v>145</v>
      </c>
      <c r="F32" s="90" t="s">
        <v>152</v>
      </c>
      <c r="G32" s="77"/>
      <c r="H32" s="32">
        <v>2</v>
      </c>
      <c r="I32" s="157"/>
      <c r="J32" s="52">
        <v>15</v>
      </c>
      <c r="K32" s="52"/>
      <c r="L32" s="52"/>
      <c r="M32" s="52"/>
      <c r="N32" s="52"/>
      <c r="O32" s="53"/>
      <c r="P32" s="45">
        <f t="shared" si="18"/>
        <v>35</v>
      </c>
      <c r="Q32" s="23">
        <f t="shared" si="12"/>
        <v>15</v>
      </c>
      <c r="R32" s="46">
        <f t="shared" si="13"/>
        <v>50</v>
      </c>
      <c r="S32" s="23">
        <f t="shared" si="14"/>
        <v>2</v>
      </c>
      <c r="T32" s="167"/>
      <c r="U32" s="43">
        <v>10</v>
      </c>
      <c r="V32" s="43"/>
      <c r="W32" s="43"/>
      <c r="X32" s="43"/>
      <c r="Y32" s="43"/>
      <c r="Z32" s="43"/>
      <c r="AA32" s="45">
        <f t="shared" si="15"/>
        <v>40</v>
      </c>
      <c r="AB32" s="23">
        <f t="shared" si="16"/>
        <v>10</v>
      </c>
      <c r="AC32" s="23">
        <f t="shared" si="17"/>
        <v>50</v>
      </c>
    </row>
    <row r="33" spans="1:29" ht="24.75" customHeight="1">
      <c r="A33" s="347"/>
      <c r="B33" s="360"/>
      <c r="C33" s="1" t="s">
        <v>123</v>
      </c>
      <c r="D33" s="97" t="s">
        <v>27</v>
      </c>
      <c r="E33" s="96" t="s">
        <v>145</v>
      </c>
      <c r="F33" s="90" t="s">
        <v>155</v>
      </c>
      <c r="G33" s="77"/>
      <c r="H33" s="32">
        <v>3</v>
      </c>
      <c r="I33" s="157">
        <v>30</v>
      </c>
      <c r="J33" s="52"/>
      <c r="K33" s="52"/>
      <c r="L33" s="52"/>
      <c r="M33" s="52"/>
      <c r="N33" s="52"/>
      <c r="O33" s="53"/>
      <c r="P33" s="45">
        <f t="shared" si="18"/>
        <v>45</v>
      </c>
      <c r="Q33" s="23">
        <f t="shared" si="12"/>
        <v>30</v>
      </c>
      <c r="R33" s="46">
        <f t="shared" si="13"/>
        <v>75</v>
      </c>
      <c r="S33" s="23">
        <f t="shared" si="14"/>
        <v>3</v>
      </c>
      <c r="T33" s="167">
        <v>10</v>
      </c>
      <c r="U33" s="43"/>
      <c r="V33" s="43"/>
      <c r="W33" s="43"/>
      <c r="X33" s="43"/>
      <c r="Y33" s="43"/>
      <c r="Z33" s="43"/>
      <c r="AA33" s="45">
        <f t="shared" si="15"/>
        <v>65</v>
      </c>
      <c r="AB33" s="23">
        <f t="shared" si="16"/>
        <v>10</v>
      </c>
      <c r="AC33" s="23">
        <f t="shared" si="17"/>
        <v>75</v>
      </c>
    </row>
    <row r="34" spans="1:29" ht="24.75" customHeight="1" thickBot="1">
      <c r="A34" s="358"/>
      <c r="B34" s="361"/>
      <c r="C34" s="76" t="s">
        <v>74</v>
      </c>
      <c r="D34" s="76" t="s">
        <v>26</v>
      </c>
      <c r="E34" s="98" t="s">
        <v>145</v>
      </c>
      <c r="F34" s="94" t="s">
        <v>152</v>
      </c>
      <c r="G34" s="77"/>
      <c r="H34" s="24">
        <v>3</v>
      </c>
      <c r="I34" s="155"/>
      <c r="J34" s="47">
        <v>30</v>
      </c>
      <c r="K34" s="47"/>
      <c r="L34" s="47"/>
      <c r="M34" s="47"/>
      <c r="N34" s="47"/>
      <c r="O34" s="48"/>
      <c r="P34" s="51">
        <f t="shared" si="18"/>
        <v>45</v>
      </c>
      <c r="Q34" s="32">
        <f t="shared" si="12"/>
        <v>30</v>
      </c>
      <c r="R34" s="169">
        <f t="shared" si="13"/>
        <v>75</v>
      </c>
      <c r="S34" s="32">
        <f t="shared" si="14"/>
        <v>3</v>
      </c>
      <c r="T34" s="168"/>
      <c r="U34" s="47">
        <v>10</v>
      </c>
      <c r="V34" s="47"/>
      <c r="W34" s="47"/>
      <c r="X34" s="47"/>
      <c r="Y34" s="47"/>
      <c r="Z34" s="47"/>
      <c r="AA34" s="51">
        <f t="shared" si="15"/>
        <v>65</v>
      </c>
      <c r="AB34" s="24">
        <f t="shared" si="16"/>
        <v>10</v>
      </c>
      <c r="AC34" s="24">
        <f t="shared" si="17"/>
        <v>75</v>
      </c>
    </row>
    <row r="35" spans="1:29" ht="24.75" customHeight="1">
      <c r="A35" s="346" t="s">
        <v>194</v>
      </c>
      <c r="B35" s="359" t="s">
        <v>168</v>
      </c>
      <c r="C35" s="73" t="s">
        <v>124</v>
      </c>
      <c r="D35" s="95" t="s">
        <v>27</v>
      </c>
      <c r="E35" s="86" t="s">
        <v>146</v>
      </c>
      <c r="F35" s="88" t="s">
        <v>154</v>
      </c>
      <c r="G35" s="77"/>
      <c r="H35" s="22">
        <v>3</v>
      </c>
      <c r="I35" s="156">
        <v>30</v>
      </c>
      <c r="J35" s="49"/>
      <c r="K35" s="49"/>
      <c r="L35" s="49"/>
      <c r="M35" s="49"/>
      <c r="N35" s="49"/>
      <c r="O35" s="50"/>
      <c r="P35" s="42">
        <f t="shared" si="18"/>
        <v>45</v>
      </c>
      <c r="Q35" s="35">
        <f t="shared" si="12"/>
        <v>30</v>
      </c>
      <c r="R35" s="28">
        <f t="shared" si="13"/>
        <v>75</v>
      </c>
      <c r="S35" s="35">
        <f t="shared" si="14"/>
        <v>3</v>
      </c>
      <c r="T35" s="166">
        <v>15</v>
      </c>
      <c r="U35" s="40"/>
      <c r="V35" s="40"/>
      <c r="W35" s="40"/>
      <c r="X35" s="40"/>
      <c r="Y35" s="40"/>
      <c r="Z35" s="40"/>
      <c r="AA35" s="42">
        <f t="shared" si="15"/>
        <v>60</v>
      </c>
      <c r="AB35" s="35">
        <f t="shared" si="16"/>
        <v>15</v>
      </c>
      <c r="AC35" s="35">
        <f t="shared" si="17"/>
        <v>75</v>
      </c>
    </row>
    <row r="36" spans="1:29" ht="24.75" customHeight="1">
      <c r="A36" s="347"/>
      <c r="B36" s="360"/>
      <c r="C36" s="1" t="s">
        <v>125</v>
      </c>
      <c r="D36" s="1" t="s">
        <v>26</v>
      </c>
      <c r="E36" s="96" t="s">
        <v>146</v>
      </c>
      <c r="F36" s="90" t="s">
        <v>153</v>
      </c>
      <c r="G36" s="77"/>
      <c r="H36" s="22">
        <v>3</v>
      </c>
      <c r="I36" s="156"/>
      <c r="J36" s="49"/>
      <c r="K36" s="49">
        <v>30</v>
      </c>
      <c r="L36" s="49"/>
      <c r="M36" s="49"/>
      <c r="N36" s="49"/>
      <c r="O36" s="50"/>
      <c r="P36" s="45">
        <f t="shared" si="18"/>
        <v>45</v>
      </c>
      <c r="Q36" s="23">
        <f t="shared" si="12"/>
        <v>30</v>
      </c>
      <c r="R36" s="46">
        <f t="shared" si="13"/>
        <v>75</v>
      </c>
      <c r="S36" s="23">
        <f t="shared" si="14"/>
        <v>3</v>
      </c>
      <c r="T36" s="167"/>
      <c r="U36" s="43"/>
      <c r="V36" s="43">
        <v>15</v>
      </c>
      <c r="W36" s="43"/>
      <c r="X36" s="43"/>
      <c r="Y36" s="43"/>
      <c r="Z36" s="43"/>
      <c r="AA36" s="45">
        <f t="shared" si="15"/>
        <v>60</v>
      </c>
      <c r="AB36" s="23">
        <f t="shared" si="16"/>
        <v>15</v>
      </c>
      <c r="AC36" s="23">
        <f t="shared" si="17"/>
        <v>75</v>
      </c>
    </row>
    <row r="37" spans="1:29" ht="24.75" customHeight="1">
      <c r="A37" s="347"/>
      <c r="B37" s="360"/>
      <c r="C37" s="1" t="s">
        <v>48</v>
      </c>
      <c r="D37" s="1" t="s">
        <v>26</v>
      </c>
      <c r="E37" s="96" t="s">
        <v>146</v>
      </c>
      <c r="F37" s="90" t="s">
        <v>155</v>
      </c>
      <c r="G37" s="77"/>
      <c r="H37" s="147">
        <v>3</v>
      </c>
      <c r="I37" s="158">
        <v>30</v>
      </c>
      <c r="J37" s="54"/>
      <c r="K37" s="54"/>
      <c r="L37" s="54"/>
      <c r="M37" s="54"/>
      <c r="N37" s="54"/>
      <c r="O37" s="55"/>
      <c r="P37" s="45">
        <f t="shared" si="18"/>
        <v>45</v>
      </c>
      <c r="Q37" s="23">
        <f t="shared" si="12"/>
        <v>30</v>
      </c>
      <c r="R37" s="46">
        <f t="shared" si="13"/>
        <v>75</v>
      </c>
      <c r="S37" s="23">
        <f t="shared" si="14"/>
        <v>3</v>
      </c>
      <c r="T37" s="167">
        <v>10</v>
      </c>
      <c r="U37" s="43"/>
      <c r="V37" s="43"/>
      <c r="W37" s="43"/>
      <c r="X37" s="43"/>
      <c r="Y37" s="43"/>
      <c r="Z37" s="43"/>
      <c r="AA37" s="45">
        <f t="shared" si="15"/>
        <v>65</v>
      </c>
      <c r="AB37" s="23">
        <f t="shared" si="16"/>
        <v>10</v>
      </c>
      <c r="AC37" s="23">
        <f t="shared" si="17"/>
        <v>75</v>
      </c>
    </row>
    <row r="38" spans="1:29" ht="24.75" customHeight="1" thickBot="1">
      <c r="A38" s="348"/>
      <c r="B38" s="363"/>
      <c r="C38" s="75" t="s">
        <v>69</v>
      </c>
      <c r="D38" s="75" t="s">
        <v>26</v>
      </c>
      <c r="E38" s="101" t="s">
        <v>146</v>
      </c>
      <c r="F38" s="92" t="s">
        <v>152</v>
      </c>
      <c r="G38" s="78"/>
      <c r="H38" s="24">
        <v>3</v>
      </c>
      <c r="I38" s="155"/>
      <c r="J38" s="47"/>
      <c r="K38" s="47">
        <v>30</v>
      </c>
      <c r="L38" s="47"/>
      <c r="M38" s="47"/>
      <c r="N38" s="47"/>
      <c r="O38" s="48"/>
      <c r="P38" s="51">
        <f t="shared" si="18"/>
        <v>45</v>
      </c>
      <c r="Q38" s="24">
        <f t="shared" si="12"/>
        <v>30</v>
      </c>
      <c r="R38" s="29">
        <f t="shared" si="13"/>
        <v>75</v>
      </c>
      <c r="S38" s="24">
        <f t="shared" si="14"/>
        <v>3</v>
      </c>
      <c r="T38" s="168"/>
      <c r="U38" s="47"/>
      <c r="V38" s="47">
        <v>15</v>
      </c>
      <c r="W38" s="47"/>
      <c r="X38" s="47"/>
      <c r="Y38" s="47"/>
      <c r="Z38" s="47"/>
      <c r="AA38" s="51">
        <f t="shared" si="15"/>
        <v>60</v>
      </c>
      <c r="AB38" s="24">
        <f t="shared" si="16"/>
        <v>15</v>
      </c>
      <c r="AC38" s="24">
        <f t="shared" si="17"/>
        <v>75</v>
      </c>
    </row>
    <row r="39" spans="1:29" ht="20.25" customHeight="1" thickBot="1">
      <c r="A39" s="368" t="s">
        <v>6</v>
      </c>
      <c r="B39" s="369"/>
      <c r="C39" s="369"/>
      <c r="D39" s="369"/>
      <c r="E39" s="369"/>
      <c r="F39" s="370"/>
      <c r="G39" s="12"/>
      <c r="H39" s="21">
        <f aca="true" t="shared" si="19" ref="H39:AC39">SUM(H40:H57)</f>
        <v>29</v>
      </c>
      <c r="I39" s="21">
        <f t="shared" si="19"/>
        <v>200</v>
      </c>
      <c r="J39" s="21">
        <f t="shared" si="19"/>
        <v>155</v>
      </c>
      <c r="K39" s="21">
        <f t="shared" si="19"/>
        <v>110</v>
      </c>
      <c r="L39" s="21">
        <f t="shared" si="19"/>
        <v>0</v>
      </c>
      <c r="M39" s="21">
        <f t="shared" si="19"/>
        <v>15</v>
      </c>
      <c r="N39" s="21">
        <f t="shared" si="19"/>
        <v>0</v>
      </c>
      <c r="O39" s="21">
        <f t="shared" si="19"/>
        <v>0</v>
      </c>
      <c r="P39" s="21">
        <f t="shared" si="19"/>
        <v>245</v>
      </c>
      <c r="Q39" s="21">
        <f t="shared" si="19"/>
        <v>480</v>
      </c>
      <c r="R39" s="21">
        <f t="shared" si="19"/>
        <v>725</v>
      </c>
      <c r="S39" s="147">
        <f t="shared" si="19"/>
        <v>29</v>
      </c>
      <c r="T39" s="21">
        <f t="shared" si="19"/>
        <v>100</v>
      </c>
      <c r="U39" s="21">
        <f t="shared" si="19"/>
        <v>58</v>
      </c>
      <c r="V39" s="21">
        <f t="shared" si="19"/>
        <v>70</v>
      </c>
      <c r="W39" s="21">
        <f t="shared" si="19"/>
        <v>0</v>
      </c>
      <c r="X39" s="21">
        <f t="shared" si="19"/>
        <v>10</v>
      </c>
      <c r="Y39" s="21">
        <f t="shared" si="19"/>
        <v>0</v>
      </c>
      <c r="Z39" s="21">
        <f t="shared" si="19"/>
        <v>0</v>
      </c>
      <c r="AA39" s="21">
        <f t="shared" si="19"/>
        <v>487</v>
      </c>
      <c r="AB39" s="21">
        <f t="shared" si="19"/>
        <v>238</v>
      </c>
      <c r="AC39" s="21">
        <f t="shared" si="19"/>
        <v>725</v>
      </c>
    </row>
    <row r="40" spans="1:29" ht="24.75" customHeight="1" thickBot="1">
      <c r="A40" s="346" t="s">
        <v>40</v>
      </c>
      <c r="B40" s="359" t="s">
        <v>41</v>
      </c>
      <c r="C40" s="135" t="s">
        <v>225</v>
      </c>
      <c r="D40" s="73" t="s">
        <v>26</v>
      </c>
      <c r="E40" s="87" t="s">
        <v>145</v>
      </c>
      <c r="F40" s="88" t="s">
        <v>150</v>
      </c>
      <c r="G40" s="186"/>
      <c r="H40" s="35">
        <v>1</v>
      </c>
      <c r="I40" s="262"/>
      <c r="J40" s="263">
        <v>15</v>
      </c>
      <c r="K40" s="263"/>
      <c r="L40" s="263"/>
      <c r="M40" s="263"/>
      <c r="N40" s="263"/>
      <c r="O40" s="263"/>
      <c r="P40" s="265">
        <f aca="true" t="shared" si="20" ref="P40:P71">H40*25-Q40</f>
        <v>10</v>
      </c>
      <c r="Q40" s="35">
        <f aca="true" t="shared" si="21" ref="Q40:Q71">SUM(I40:O40)</f>
        <v>15</v>
      </c>
      <c r="R40" s="28">
        <f aca="true" t="shared" si="22" ref="R40:R71">SUM(I40:P40)</f>
        <v>25</v>
      </c>
      <c r="S40" s="35">
        <f aca="true" t="shared" si="23" ref="S40:S71">H40</f>
        <v>1</v>
      </c>
      <c r="T40" s="286"/>
      <c r="U40" s="263">
        <v>8</v>
      </c>
      <c r="V40" s="263"/>
      <c r="W40" s="263"/>
      <c r="X40" s="263"/>
      <c r="Y40" s="263"/>
      <c r="Z40" s="263"/>
      <c r="AA40" s="265">
        <f aca="true" t="shared" si="24" ref="AA40:AA71">S40*25-AB40</f>
        <v>17</v>
      </c>
      <c r="AB40" s="35">
        <f aca="true" t="shared" si="25" ref="AB40:AB71">SUM(T40:Z40)</f>
        <v>8</v>
      </c>
      <c r="AC40" s="35">
        <f aca="true" t="shared" si="26" ref="AC40:AC71">SUM(T40:AA40)</f>
        <v>25</v>
      </c>
    </row>
    <row r="41" spans="1:29" ht="33" customHeight="1">
      <c r="A41" s="362"/>
      <c r="B41" s="378"/>
      <c r="C41" s="105" t="s">
        <v>226</v>
      </c>
      <c r="D41" s="74" t="s">
        <v>26</v>
      </c>
      <c r="E41" s="106" t="s">
        <v>145</v>
      </c>
      <c r="F41" s="107" t="s">
        <v>150</v>
      </c>
      <c r="G41" s="186"/>
      <c r="H41" s="22">
        <v>1</v>
      </c>
      <c r="I41" s="161"/>
      <c r="J41" s="292"/>
      <c r="K41" s="292"/>
      <c r="L41" s="292"/>
      <c r="M41" s="292">
        <v>15</v>
      </c>
      <c r="N41" s="292"/>
      <c r="O41" s="292"/>
      <c r="P41" s="272">
        <f t="shared" si="20"/>
        <v>10</v>
      </c>
      <c r="Q41" s="35">
        <f t="shared" si="21"/>
        <v>15</v>
      </c>
      <c r="R41" s="28">
        <f t="shared" si="22"/>
        <v>25</v>
      </c>
      <c r="S41" s="23">
        <f t="shared" si="23"/>
        <v>1</v>
      </c>
      <c r="T41" s="325"/>
      <c r="U41" s="292"/>
      <c r="V41" s="292"/>
      <c r="W41" s="292"/>
      <c r="X41" s="292">
        <v>10</v>
      </c>
      <c r="Y41" s="292"/>
      <c r="Z41" s="292"/>
      <c r="AA41" s="272">
        <f t="shared" si="24"/>
        <v>15</v>
      </c>
      <c r="AB41" s="35">
        <f t="shared" si="25"/>
        <v>10</v>
      </c>
      <c r="AC41" s="35">
        <f t="shared" si="26"/>
        <v>25</v>
      </c>
    </row>
    <row r="42" spans="1:29" ht="29.25" customHeight="1" thickBot="1">
      <c r="A42" s="358"/>
      <c r="B42" s="361"/>
      <c r="C42" s="76" t="s">
        <v>227</v>
      </c>
      <c r="D42" s="76" t="s">
        <v>26</v>
      </c>
      <c r="E42" s="93" t="s">
        <v>145</v>
      </c>
      <c r="F42" s="94" t="s">
        <v>193</v>
      </c>
      <c r="G42" s="186"/>
      <c r="H42" s="22">
        <v>2</v>
      </c>
      <c r="I42" s="278"/>
      <c r="J42" s="279"/>
      <c r="K42" s="279">
        <v>30</v>
      </c>
      <c r="L42" s="279"/>
      <c r="M42" s="279"/>
      <c r="N42" s="279"/>
      <c r="O42" s="279"/>
      <c r="P42" s="291">
        <f t="shared" si="20"/>
        <v>20</v>
      </c>
      <c r="Q42" s="24">
        <f t="shared" si="21"/>
        <v>30</v>
      </c>
      <c r="R42" s="29">
        <f t="shared" si="22"/>
        <v>50</v>
      </c>
      <c r="S42" s="32">
        <f t="shared" si="23"/>
        <v>2</v>
      </c>
      <c r="T42" s="290"/>
      <c r="U42" s="279"/>
      <c r="V42" s="279">
        <v>30</v>
      </c>
      <c r="W42" s="279"/>
      <c r="X42" s="279"/>
      <c r="Y42" s="279"/>
      <c r="Z42" s="279"/>
      <c r="AA42" s="291">
        <f t="shared" si="24"/>
        <v>20</v>
      </c>
      <c r="AB42" s="24">
        <f t="shared" si="25"/>
        <v>30</v>
      </c>
      <c r="AC42" s="24">
        <f t="shared" si="26"/>
        <v>50</v>
      </c>
    </row>
    <row r="43" spans="1:29" ht="24.75" customHeight="1">
      <c r="A43" s="343" t="s">
        <v>169</v>
      </c>
      <c r="B43" s="359" t="s">
        <v>173</v>
      </c>
      <c r="C43" s="73" t="s">
        <v>52</v>
      </c>
      <c r="D43" s="95" t="s">
        <v>27</v>
      </c>
      <c r="E43" s="86" t="s">
        <v>145</v>
      </c>
      <c r="F43" s="88" t="s">
        <v>154</v>
      </c>
      <c r="G43" s="186"/>
      <c r="H43" s="35">
        <v>2</v>
      </c>
      <c r="I43" s="262">
        <v>30</v>
      </c>
      <c r="J43" s="263"/>
      <c r="K43" s="263"/>
      <c r="L43" s="263"/>
      <c r="M43" s="263"/>
      <c r="N43" s="263"/>
      <c r="O43" s="264"/>
      <c r="P43" s="265">
        <f t="shared" si="20"/>
        <v>20</v>
      </c>
      <c r="Q43" s="35">
        <f t="shared" si="21"/>
        <v>30</v>
      </c>
      <c r="R43" s="28">
        <f t="shared" si="22"/>
        <v>50</v>
      </c>
      <c r="S43" s="35">
        <f t="shared" si="23"/>
        <v>2</v>
      </c>
      <c r="T43" s="286">
        <v>15</v>
      </c>
      <c r="U43" s="263"/>
      <c r="V43" s="263"/>
      <c r="W43" s="263"/>
      <c r="X43" s="263"/>
      <c r="Y43" s="263"/>
      <c r="Z43" s="263"/>
      <c r="AA43" s="265">
        <f t="shared" si="24"/>
        <v>35</v>
      </c>
      <c r="AB43" s="28">
        <f t="shared" si="25"/>
        <v>15</v>
      </c>
      <c r="AC43" s="35">
        <f t="shared" si="26"/>
        <v>50</v>
      </c>
    </row>
    <row r="44" spans="1:29" ht="24.75" customHeight="1">
      <c r="A44" s="344"/>
      <c r="B44" s="360"/>
      <c r="C44" s="1" t="s">
        <v>65</v>
      </c>
      <c r="D44" s="1" t="s">
        <v>26</v>
      </c>
      <c r="E44" s="96" t="s">
        <v>145</v>
      </c>
      <c r="F44" s="90" t="s">
        <v>153</v>
      </c>
      <c r="G44" s="186"/>
      <c r="H44" s="22">
        <v>3</v>
      </c>
      <c r="I44" s="269"/>
      <c r="J44" s="270">
        <v>40</v>
      </c>
      <c r="K44" s="270"/>
      <c r="L44" s="270"/>
      <c r="M44" s="270"/>
      <c r="N44" s="270"/>
      <c r="O44" s="271"/>
      <c r="P44" s="272">
        <f t="shared" si="20"/>
        <v>35</v>
      </c>
      <c r="Q44" s="23">
        <f t="shared" si="21"/>
        <v>40</v>
      </c>
      <c r="R44" s="46">
        <f t="shared" si="22"/>
        <v>75</v>
      </c>
      <c r="S44" s="23">
        <f t="shared" si="23"/>
        <v>3</v>
      </c>
      <c r="T44" s="289"/>
      <c r="U44" s="273">
        <v>20</v>
      </c>
      <c r="V44" s="273"/>
      <c r="W44" s="273"/>
      <c r="X44" s="273"/>
      <c r="Y44" s="273"/>
      <c r="Z44" s="273"/>
      <c r="AA44" s="272">
        <f t="shared" si="24"/>
        <v>55</v>
      </c>
      <c r="AB44" s="46">
        <f t="shared" si="25"/>
        <v>20</v>
      </c>
      <c r="AC44" s="23">
        <f t="shared" si="26"/>
        <v>75</v>
      </c>
    </row>
    <row r="45" spans="1:29" ht="24.75" customHeight="1">
      <c r="A45" s="344"/>
      <c r="B45" s="360"/>
      <c r="C45" s="1" t="s">
        <v>53</v>
      </c>
      <c r="D45" s="97" t="s">
        <v>27</v>
      </c>
      <c r="E45" s="96" t="s">
        <v>145</v>
      </c>
      <c r="F45" s="90" t="s">
        <v>155</v>
      </c>
      <c r="G45" s="186"/>
      <c r="H45" s="147">
        <v>2</v>
      </c>
      <c r="I45" s="161">
        <v>30</v>
      </c>
      <c r="J45" s="292"/>
      <c r="K45" s="292"/>
      <c r="L45" s="292"/>
      <c r="M45" s="292"/>
      <c r="N45" s="292"/>
      <c r="O45" s="293"/>
      <c r="P45" s="272">
        <f t="shared" si="20"/>
        <v>20</v>
      </c>
      <c r="Q45" s="23">
        <f t="shared" si="21"/>
        <v>30</v>
      </c>
      <c r="R45" s="46">
        <f t="shared" si="22"/>
        <v>50</v>
      </c>
      <c r="S45" s="23">
        <f t="shared" si="23"/>
        <v>2</v>
      </c>
      <c r="T45" s="289">
        <v>15</v>
      </c>
      <c r="U45" s="273"/>
      <c r="V45" s="273"/>
      <c r="W45" s="273"/>
      <c r="X45" s="273"/>
      <c r="Y45" s="273"/>
      <c r="Z45" s="273"/>
      <c r="AA45" s="272">
        <f t="shared" si="24"/>
        <v>35</v>
      </c>
      <c r="AB45" s="46">
        <f t="shared" si="25"/>
        <v>15</v>
      </c>
      <c r="AC45" s="23">
        <f t="shared" si="26"/>
        <v>50</v>
      </c>
    </row>
    <row r="46" spans="1:29" ht="24.75" customHeight="1" thickBot="1">
      <c r="A46" s="345"/>
      <c r="B46" s="361"/>
      <c r="C46" s="76" t="s">
        <v>157</v>
      </c>
      <c r="D46" s="76" t="s">
        <v>26</v>
      </c>
      <c r="E46" s="98" t="s">
        <v>145</v>
      </c>
      <c r="F46" s="94" t="s">
        <v>152</v>
      </c>
      <c r="G46" s="186"/>
      <c r="H46" s="24">
        <v>3</v>
      </c>
      <c r="I46" s="278"/>
      <c r="J46" s="279"/>
      <c r="K46" s="279">
        <v>50</v>
      </c>
      <c r="L46" s="279"/>
      <c r="M46" s="279"/>
      <c r="N46" s="279"/>
      <c r="O46" s="280"/>
      <c r="P46" s="291">
        <f t="shared" si="20"/>
        <v>25</v>
      </c>
      <c r="Q46" s="24">
        <f t="shared" si="21"/>
        <v>50</v>
      </c>
      <c r="R46" s="29">
        <f t="shared" si="22"/>
        <v>75</v>
      </c>
      <c r="S46" s="32">
        <f t="shared" si="23"/>
        <v>3</v>
      </c>
      <c r="T46" s="290"/>
      <c r="U46" s="279"/>
      <c r="V46" s="279">
        <v>30</v>
      </c>
      <c r="W46" s="279"/>
      <c r="X46" s="279"/>
      <c r="Y46" s="279"/>
      <c r="Z46" s="279"/>
      <c r="AA46" s="291">
        <f t="shared" si="24"/>
        <v>45</v>
      </c>
      <c r="AB46" s="29">
        <f t="shared" si="25"/>
        <v>30</v>
      </c>
      <c r="AC46" s="24">
        <f t="shared" si="26"/>
        <v>75</v>
      </c>
    </row>
    <row r="47" spans="1:29" ht="24.75" customHeight="1">
      <c r="A47" s="337" t="s">
        <v>196</v>
      </c>
      <c r="B47" s="385" t="s">
        <v>174</v>
      </c>
      <c r="C47" s="327" t="s">
        <v>106</v>
      </c>
      <c r="D47" s="95" t="s">
        <v>27</v>
      </c>
      <c r="E47" s="327" t="s">
        <v>145</v>
      </c>
      <c r="F47" s="109" t="s">
        <v>158</v>
      </c>
      <c r="G47" s="186"/>
      <c r="H47" s="28">
        <v>1</v>
      </c>
      <c r="I47" s="262">
        <v>20</v>
      </c>
      <c r="J47" s="299"/>
      <c r="K47" s="263"/>
      <c r="L47" s="263"/>
      <c r="M47" s="263"/>
      <c r="N47" s="263"/>
      <c r="O47" s="263"/>
      <c r="P47" s="265">
        <f t="shared" si="20"/>
        <v>5</v>
      </c>
      <c r="Q47" s="191">
        <f t="shared" si="21"/>
        <v>20</v>
      </c>
      <c r="R47" s="35">
        <f>SUM(I47:P47)</f>
        <v>25</v>
      </c>
      <c r="S47" s="191">
        <f t="shared" si="23"/>
        <v>1</v>
      </c>
      <c r="T47" s="262">
        <v>10</v>
      </c>
      <c r="U47" s="263"/>
      <c r="V47" s="263"/>
      <c r="W47" s="263"/>
      <c r="X47" s="263"/>
      <c r="Y47" s="263"/>
      <c r="Z47" s="263"/>
      <c r="AA47" s="265">
        <f t="shared" si="24"/>
        <v>15</v>
      </c>
      <c r="AB47" s="187">
        <f t="shared" si="25"/>
        <v>10</v>
      </c>
      <c r="AC47" s="35">
        <f>SUM(T47:AA47)</f>
        <v>25</v>
      </c>
    </row>
    <row r="48" spans="1:29" ht="24.75" customHeight="1">
      <c r="A48" s="338"/>
      <c r="B48" s="386"/>
      <c r="C48" s="328" t="s">
        <v>84</v>
      </c>
      <c r="D48" s="328" t="s">
        <v>26</v>
      </c>
      <c r="E48" s="328" t="s">
        <v>145</v>
      </c>
      <c r="F48" s="110" t="s">
        <v>159</v>
      </c>
      <c r="G48" s="186"/>
      <c r="H48" s="46">
        <v>2</v>
      </c>
      <c r="I48" s="162"/>
      <c r="J48" s="273">
        <v>35</v>
      </c>
      <c r="K48" s="273"/>
      <c r="L48" s="273"/>
      <c r="M48" s="273"/>
      <c r="N48" s="273"/>
      <c r="O48" s="273"/>
      <c r="P48" s="272">
        <f t="shared" si="20"/>
        <v>15</v>
      </c>
      <c r="Q48" s="192">
        <f t="shared" si="21"/>
        <v>35</v>
      </c>
      <c r="R48" s="23">
        <f>SUM(I48:P48)</f>
        <v>50</v>
      </c>
      <c r="S48" s="192">
        <v>2</v>
      </c>
      <c r="T48" s="162"/>
      <c r="U48" s="273">
        <v>10</v>
      </c>
      <c r="V48" s="273"/>
      <c r="W48" s="273"/>
      <c r="X48" s="273"/>
      <c r="Y48" s="273"/>
      <c r="Z48" s="273"/>
      <c r="AA48" s="272">
        <f t="shared" si="24"/>
        <v>40</v>
      </c>
      <c r="AB48" s="188">
        <f t="shared" si="25"/>
        <v>10</v>
      </c>
      <c r="AC48" s="23">
        <f>SUM(T48:AA48)</f>
        <v>50</v>
      </c>
    </row>
    <row r="49" spans="1:29" ht="24.75" customHeight="1">
      <c r="A49" s="338"/>
      <c r="B49" s="386"/>
      <c r="C49" s="330" t="s">
        <v>112</v>
      </c>
      <c r="D49" s="330" t="s">
        <v>26</v>
      </c>
      <c r="E49" s="330" t="s">
        <v>145</v>
      </c>
      <c r="F49" s="115" t="s">
        <v>158</v>
      </c>
      <c r="G49" s="186"/>
      <c r="H49" s="22">
        <v>1</v>
      </c>
      <c r="I49" s="269">
        <v>20</v>
      </c>
      <c r="J49" s="270"/>
      <c r="K49" s="270"/>
      <c r="L49" s="270"/>
      <c r="M49" s="270"/>
      <c r="N49" s="270"/>
      <c r="O49" s="271"/>
      <c r="P49" s="291">
        <f t="shared" si="20"/>
        <v>5</v>
      </c>
      <c r="Q49" s="22">
        <f t="shared" si="21"/>
        <v>20</v>
      </c>
      <c r="R49" s="173">
        <f t="shared" si="22"/>
        <v>25</v>
      </c>
      <c r="S49" s="22">
        <f t="shared" si="23"/>
        <v>1</v>
      </c>
      <c r="T49" s="297">
        <v>10</v>
      </c>
      <c r="U49" s="270"/>
      <c r="V49" s="270"/>
      <c r="W49" s="270"/>
      <c r="X49" s="270"/>
      <c r="Y49" s="270"/>
      <c r="Z49" s="270"/>
      <c r="AA49" s="291">
        <f t="shared" si="24"/>
        <v>15</v>
      </c>
      <c r="AB49" s="22">
        <f t="shared" si="25"/>
        <v>10</v>
      </c>
      <c r="AC49" s="22">
        <f t="shared" si="26"/>
        <v>25</v>
      </c>
    </row>
    <row r="50" spans="1:29" ht="24.75" customHeight="1">
      <c r="A50" s="338"/>
      <c r="B50" s="386"/>
      <c r="C50" s="328" t="s">
        <v>113</v>
      </c>
      <c r="D50" s="328" t="s">
        <v>26</v>
      </c>
      <c r="E50" s="328" t="s">
        <v>145</v>
      </c>
      <c r="F50" s="110" t="s">
        <v>158</v>
      </c>
      <c r="G50" s="186"/>
      <c r="H50" s="22">
        <v>1</v>
      </c>
      <c r="I50" s="269">
        <v>20</v>
      </c>
      <c r="J50" s="270"/>
      <c r="K50" s="270"/>
      <c r="L50" s="270"/>
      <c r="M50" s="270"/>
      <c r="N50" s="270"/>
      <c r="O50" s="271"/>
      <c r="P50" s="272">
        <f t="shared" si="20"/>
        <v>5</v>
      </c>
      <c r="Q50" s="23">
        <f t="shared" si="21"/>
        <v>20</v>
      </c>
      <c r="R50" s="46">
        <f t="shared" si="22"/>
        <v>25</v>
      </c>
      <c r="S50" s="23">
        <f t="shared" si="23"/>
        <v>1</v>
      </c>
      <c r="T50" s="289">
        <v>10</v>
      </c>
      <c r="U50" s="273"/>
      <c r="V50" s="273"/>
      <c r="W50" s="273"/>
      <c r="X50" s="273"/>
      <c r="Y50" s="273"/>
      <c r="Z50" s="273"/>
      <c r="AA50" s="272">
        <f t="shared" si="24"/>
        <v>15</v>
      </c>
      <c r="AB50" s="23">
        <f t="shared" si="25"/>
        <v>10</v>
      </c>
      <c r="AC50" s="23">
        <f t="shared" si="26"/>
        <v>25</v>
      </c>
    </row>
    <row r="51" spans="1:29" ht="24.75" customHeight="1">
      <c r="A51" s="338"/>
      <c r="B51" s="386"/>
      <c r="C51" s="328" t="s">
        <v>283</v>
      </c>
      <c r="D51" s="328"/>
      <c r="E51" s="328" t="s">
        <v>145</v>
      </c>
      <c r="F51" s="110" t="s">
        <v>158</v>
      </c>
      <c r="G51" s="186"/>
      <c r="H51" s="147">
        <v>1</v>
      </c>
      <c r="I51" s="161">
        <v>20</v>
      </c>
      <c r="J51" s="292"/>
      <c r="K51" s="292"/>
      <c r="L51" s="292"/>
      <c r="M51" s="292"/>
      <c r="N51" s="292"/>
      <c r="O51" s="293"/>
      <c r="P51" s="272">
        <f>H51*25-Q51</f>
        <v>5</v>
      </c>
      <c r="Q51" s="23">
        <f>SUM(I51:O51)</f>
        <v>20</v>
      </c>
      <c r="R51" s="46">
        <f>SUM(I51:P51)</f>
        <v>25</v>
      </c>
      <c r="S51" s="23">
        <f t="shared" si="23"/>
        <v>1</v>
      </c>
      <c r="T51" s="289">
        <v>10</v>
      </c>
      <c r="U51" s="273"/>
      <c r="V51" s="273"/>
      <c r="W51" s="273"/>
      <c r="X51" s="273"/>
      <c r="Y51" s="273"/>
      <c r="Z51" s="273"/>
      <c r="AA51" s="272">
        <f>S51*25-AB51</f>
        <v>15</v>
      </c>
      <c r="AB51" s="23">
        <f>SUM(T51:Z51)</f>
        <v>10</v>
      </c>
      <c r="AC51" s="23">
        <f>SUM(T51:AA51)</f>
        <v>25</v>
      </c>
    </row>
    <row r="52" spans="1:29" ht="24.75" customHeight="1">
      <c r="A52" s="338"/>
      <c r="B52" s="386"/>
      <c r="C52" s="328" t="s">
        <v>111</v>
      </c>
      <c r="D52" s="328" t="s">
        <v>26</v>
      </c>
      <c r="E52" s="328" t="s">
        <v>145</v>
      </c>
      <c r="F52" s="110" t="s">
        <v>158</v>
      </c>
      <c r="G52" s="186"/>
      <c r="H52" s="32">
        <v>1</v>
      </c>
      <c r="I52" s="275">
        <v>20</v>
      </c>
      <c r="J52" s="313"/>
      <c r="K52" s="276"/>
      <c r="L52" s="314"/>
      <c r="M52" s="314"/>
      <c r="N52" s="314"/>
      <c r="O52" s="315"/>
      <c r="P52" s="272">
        <f t="shared" si="20"/>
        <v>5</v>
      </c>
      <c r="Q52" s="23">
        <f t="shared" si="21"/>
        <v>20</v>
      </c>
      <c r="R52" s="46">
        <f t="shared" si="22"/>
        <v>25</v>
      </c>
      <c r="S52" s="23">
        <f t="shared" si="23"/>
        <v>1</v>
      </c>
      <c r="T52" s="289">
        <v>10</v>
      </c>
      <c r="U52" s="301"/>
      <c r="V52" s="273"/>
      <c r="W52" s="300"/>
      <c r="X52" s="300"/>
      <c r="Y52" s="300"/>
      <c r="Z52" s="300"/>
      <c r="AA52" s="272">
        <f t="shared" si="24"/>
        <v>15</v>
      </c>
      <c r="AB52" s="23">
        <f t="shared" si="25"/>
        <v>10</v>
      </c>
      <c r="AC52" s="23">
        <f t="shared" si="26"/>
        <v>25</v>
      </c>
    </row>
    <row r="53" spans="1:29" ht="24.75" customHeight="1">
      <c r="A53" s="338"/>
      <c r="B53" s="386"/>
      <c r="C53" s="328" t="s">
        <v>88</v>
      </c>
      <c r="D53" s="328" t="s">
        <v>26</v>
      </c>
      <c r="E53" s="328" t="s">
        <v>145</v>
      </c>
      <c r="F53" s="110" t="s">
        <v>159</v>
      </c>
      <c r="G53" s="186"/>
      <c r="H53" s="32">
        <v>2</v>
      </c>
      <c r="I53" s="275"/>
      <c r="J53" s="313">
        <v>30</v>
      </c>
      <c r="K53" s="276"/>
      <c r="L53" s="314"/>
      <c r="M53" s="314"/>
      <c r="N53" s="314"/>
      <c r="O53" s="315"/>
      <c r="P53" s="272">
        <f t="shared" si="20"/>
        <v>20</v>
      </c>
      <c r="Q53" s="23">
        <f t="shared" si="21"/>
        <v>30</v>
      </c>
      <c r="R53" s="46">
        <f t="shared" si="22"/>
        <v>50</v>
      </c>
      <c r="S53" s="23">
        <f t="shared" si="23"/>
        <v>2</v>
      </c>
      <c r="T53" s="289"/>
      <c r="U53" s="301">
        <v>10</v>
      </c>
      <c r="V53" s="273"/>
      <c r="W53" s="300"/>
      <c r="X53" s="300"/>
      <c r="Y53" s="300"/>
      <c r="Z53" s="300"/>
      <c r="AA53" s="272">
        <f t="shared" si="24"/>
        <v>40</v>
      </c>
      <c r="AB53" s="23">
        <f t="shared" si="25"/>
        <v>10</v>
      </c>
      <c r="AC53" s="23">
        <f t="shared" si="26"/>
        <v>50</v>
      </c>
    </row>
    <row r="54" spans="1:29" ht="24.75" customHeight="1">
      <c r="A54" s="338"/>
      <c r="B54" s="386"/>
      <c r="C54" s="328" t="s">
        <v>110</v>
      </c>
      <c r="D54" s="328" t="s">
        <v>27</v>
      </c>
      <c r="E54" s="328" t="s">
        <v>146</v>
      </c>
      <c r="F54" s="110" t="s">
        <v>158</v>
      </c>
      <c r="G54" s="186"/>
      <c r="H54" s="23">
        <v>1</v>
      </c>
      <c r="I54" s="275">
        <v>20</v>
      </c>
      <c r="J54" s="301"/>
      <c r="K54" s="300"/>
      <c r="L54" s="300"/>
      <c r="M54" s="300"/>
      <c r="N54" s="300"/>
      <c r="O54" s="316"/>
      <c r="P54" s="272">
        <f t="shared" si="20"/>
        <v>5</v>
      </c>
      <c r="Q54" s="23">
        <f t="shared" si="21"/>
        <v>20</v>
      </c>
      <c r="R54" s="46">
        <f t="shared" si="22"/>
        <v>25</v>
      </c>
      <c r="S54" s="23">
        <f t="shared" si="23"/>
        <v>1</v>
      </c>
      <c r="T54" s="289">
        <v>10</v>
      </c>
      <c r="U54" s="301"/>
      <c r="V54" s="300"/>
      <c r="W54" s="300"/>
      <c r="X54" s="300"/>
      <c r="Y54" s="300"/>
      <c r="Z54" s="300"/>
      <c r="AA54" s="272">
        <f t="shared" si="24"/>
        <v>15</v>
      </c>
      <c r="AB54" s="23">
        <f t="shared" si="25"/>
        <v>10</v>
      </c>
      <c r="AC54" s="23">
        <f t="shared" si="26"/>
        <v>25</v>
      </c>
    </row>
    <row r="55" spans="1:29" ht="24.75" customHeight="1">
      <c r="A55" s="338"/>
      <c r="B55" s="386"/>
      <c r="C55" s="328" t="s">
        <v>87</v>
      </c>
      <c r="D55" s="328" t="s">
        <v>26</v>
      </c>
      <c r="E55" s="328" t="s">
        <v>146</v>
      </c>
      <c r="F55" s="110" t="s">
        <v>159</v>
      </c>
      <c r="G55" s="186"/>
      <c r="H55" s="32">
        <v>2</v>
      </c>
      <c r="I55" s="275"/>
      <c r="J55" s="313">
        <v>35</v>
      </c>
      <c r="K55" s="314"/>
      <c r="L55" s="314"/>
      <c r="M55" s="314"/>
      <c r="N55" s="314"/>
      <c r="O55" s="315"/>
      <c r="P55" s="272">
        <f t="shared" si="20"/>
        <v>15</v>
      </c>
      <c r="Q55" s="23">
        <f t="shared" si="21"/>
        <v>35</v>
      </c>
      <c r="R55" s="46">
        <f t="shared" si="22"/>
        <v>50</v>
      </c>
      <c r="S55" s="23">
        <f t="shared" si="23"/>
        <v>2</v>
      </c>
      <c r="T55" s="289"/>
      <c r="U55" s="301">
        <v>10</v>
      </c>
      <c r="V55" s="300"/>
      <c r="W55" s="300"/>
      <c r="X55" s="300"/>
      <c r="Y55" s="300"/>
      <c r="Z55" s="300"/>
      <c r="AA55" s="272">
        <f t="shared" si="24"/>
        <v>40</v>
      </c>
      <c r="AB55" s="23">
        <f t="shared" si="25"/>
        <v>10</v>
      </c>
      <c r="AC55" s="23">
        <f t="shared" si="26"/>
        <v>50</v>
      </c>
    </row>
    <row r="56" spans="1:29" ht="24.75" customHeight="1">
      <c r="A56" s="338"/>
      <c r="B56" s="386"/>
      <c r="C56" s="328" t="s">
        <v>109</v>
      </c>
      <c r="D56" s="328" t="s">
        <v>26</v>
      </c>
      <c r="E56" s="328" t="s">
        <v>146</v>
      </c>
      <c r="F56" s="110" t="s">
        <v>158</v>
      </c>
      <c r="G56" s="186"/>
      <c r="H56" s="32">
        <v>1</v>
      </c>
      <c r="I56" s="275">
        <v>20</v>
      </c>
      <c r="J56" s="313"/>
      <c r="K56" s="314"/>
      <c r="L56" s="314"/>
      <c r="M56" s="314"/>
      <c r="N56" s="314"/>
      <c r="O56" s="315"/>
      <c r="P56" s="272">
        <f t="shared" si="20"/>
        <v>5</v>
      </c>
      <c r="Q56" s="23">
        <f t="shared" si="21"/>
        <v>20</v>
      </c>
      <c r="R56" s="46">
        <f t="shared" si="22"/>
        <v>25</v>
      </c>
      <c r="S56" s="23">
        <f t="shared" si="23"/>
        <v>1</v>
      </c>
      <c r="T56" s="289">
        <v>10</v>
      </c>
      <c r="U56" s="301"/>
      <c r="V56" s="300"/>
      <c r="W56" s="300"/>
      <c r="X56" s="300"/>
      <c r="Y56" s="300"/>
      <c r="Z56" s="300"/>
      <c r="AA56" s="272">
        <f t="shared" si="24"/>
        <v>15</v>
      </c>
      <c r="AB56" s="23">
        <f t="shared" si="25"/>
        <v>10</v>
      </c>
      <c r="AC56" s="23">
        <f t="shared" si="26"/>
        <v>25</v>
      </c>
    </row>
    <row r="57" spans="1:29" ht="34.5" customHeight="1" thickBot="1">
      <c r="A57" s="339"/>
      <c r="B57" s="388"/>
      <c r="C57" s="329" t="s">
        <v>93</v>
      </c>
      <c r="D57" s="329" t="s">
        <v>26</v>
      </c>
      <c r="E57" s="329" t="s">
        <v>146</v>
      </c>
      <c r="F57" s="112" t="s">
        <v>159</v>
      </c>
      <c r="G57" s="186"/>
      <c r="H57" s="24">
        <v>2</v>
      </c>
      <c r="I57" s="278"/>
      <c r="J57" s="240"/>
      <c r="K57" s="240">
        <v>30</v>
      </c>
      <c r="L57" s="302"/>
      <c r="M57" s="302"/>
      <c r="N57" s="302"/>
      <c r="O57" s="317"/>
      <c r="P57" s="268">
        <f t="shared" si="20"/>
        <v>20</v>
      </c>
      <c r="Q57" s="24">
        <f t="shared" si="21"/>
        <v>30</v>
      </c>
      <c r="R57" s="29">
        <f t="shared" si="22"/>
        <v>50</v>
      </c>
      <c r="S57" s="24">
        <f t="shared" si="23"/>
        <v>2</v>
      </c>
      <c r="T57" s="290"/>
      <c r="U57" s="240"/>
      <c r="V57" s="240">
        <v>10</v>
      </c>
      <c r="W57" s="302"/>
      <c r="X57" s="302"/>
      <c r="Y57" s="302"/>
      <c r="Z57" s="302"/>
      <c r="AA57" s="288">
        <f t="shared" si="24"/>
        <v>40</v>
      </c>
      <c r="AB57" s="24">
        <f t="shared" si="25"/>
        <v>10</v>
      </c>
      <c r="AC57" s="24">
        <f t="shared" si="26"/>
        <v>50</v>
      </c>
    </row>
    <row r="58" spans="1:29" ht="26.25" customHeight="1">
      <c r="A58" s="338" t="s">
        <v>235</v>
      </c>
      <c r="B58" s="386" t="s">
        <v>195</v>
      </c>
      <c r="C58" s="136" t="s">
        <v>108</v>
      </c>
      <c r="D58" s="114" t="s">
        <v>27</v>
      </c>
      <c r="E58" s="136" t="s">
        <v>145</v>
      </c>
      <c r="F58" s="115" t="s">
        <v>158</v>
      </c>
      <c r="G58" s="77"/>
      <c r="H58" s="148">
        <v>2</v>
      </c>
      <c r="I58" s="305">
        <v>30</v>
      </c>
      <c r="J58" s="99"/>
      <c r="K58" s="318"/>
      <c r="L58" s="263"/>
      <c r="M58" s="263"/>
      <c r="N58" s="263"/>
      <c r="O58" s="264"/>
      <c r="P58" s="265">
        <f t="shared" si="20"/>
        <v>20</v>
      </c>
      <c r="Q58" s="35">
        <f t="shared" si="21"/>
        <v>30</v>
      </c>
      <c r="R58" s="28">
        <f t="shared" si="22"/>
        <v>50</v>
      </c>
      <c r="S58" s="35">
        <f t="shared" si="23"/>
        <v>2</v>
      </c>
      <c r="T58" s="308">
        <v>10</v>
      </c>
      <c r="U58" s="130"/>
      <c r="V58" s="270"/>
      <c r="W58" s="270"/>
      <c r="X58" s="270"/>
      <c r="Y58" s="270"/>
      <c r="Z58" s="270"/>
      <c r="AA58" s="265">
        <f t="shared" si="24"/>
        <v>40</v>
      </c>
      <c r="AB58" s="22">
        <f t="shared" si="25"/>
        <v>10</v>
      </c>
      <c r="AC58" s="22">
        <f t="shared" si="26"/>
        <v>50</v>
      </c>
    </row>
    <row r="59" spans="1:29" ht="24" customHeight="1">
      <c r="A59" s="338"/>
      <c r="B59" s="386"/>
      <c r="C59" s="137" t="s">
        <v>86</v>
      </c>
      <c r="D59" s="137" t="s">
        <v>26</v>
      </c>
      <c r="E59" s="137" t="s">
        <v>145</v>
      </c>
      <c r="F59" s="110" t="s">
        <v>159</v>
      </c>
      <c r="G59" s="77"/>
      <c r="H59" s="149">
        <v>2</v>
      </c>
      <c r="I59" s="303"/>
      <c r="J59" s="130">
        <v>40</v>
      </c>
      <c r="K59" s="319"/>
      <c r="L59" s="270"/>
      <c r="M59" s="270"/>
      <c r="N59" s="270"/>
      <c r="O59" s="271"/>
      <c r="P59" s="272">
        <f t="shared" si="20"/>
        <v>10</v>
      </c>
      <c r="Q59" s="23">
        <f t="shared" si="21"/>
        <v>40</v>
      </c>
      <c r="R59" s="46">
        <f t="shared" si="22"/>
        <v>50</v>
      </c>
      <c r="S59" s="23">
        <f t="shared" si="23"/>
        <v>2</v>
      </c>
      <c r="T59" s="311"/>
      <c r="U59" s="100">
        <v>15</v>
      </c>
      <c r="V59" s="273"/>
      <c r="W59" s="273"/>
      <c r="X59" s="273"/>
      <c r="Y59" s="273"/>
      <c r="Z59" s="273"/>
      <c r="AA59" s="272">
        <f t="shared" si="24"/>
        <v>35</v>
      </c>
      <c r="AB59" s="23">
        <f t="shared" si="25"/>
        <v>15</v>
      </c>
      <c r="AC59" s="23">
        <f t="shared" si="26"/>
        <v>50</v>
      </c>
    </row>
    <row r="60" spans="1:29" ht="22.5" customHeight="1">
      <c r="A60" s="338"/>
      <c r="B60" s="386"/>
      <c r="C60" s="137" t="s">
        <v>127</v>
      </c>
      <c r="D60" s="137" t="s">
        <v>26</v>
      </c>
      <c r="E60" s="137" t="s">
        <v>145</v>
      </c>
      <c r="F60" s="110" t="s">
        <v>158</v>
      </c>
      <c r="G60" s="77"/>
      <c r="H60" s="149">
        <v>2</v>
      </c>
      <c r="I60" s="303">
        <v>30</v>
      </c>
      <c r="J60" s="130"/>
      <c r="K60" s="319"/>
      <c r="L60" s="270"/>
      <c r="M60" s="270"/>
      <c r="N60" s="270"/>
      <c r="O60" s="271"/>
      <c r="P60" s="272">
        <f t="shared" si="20"/>
        <v>20</v>
      </c>
      <c r="Q60" s="23">
        <f t="shared" si="21"/>
        <v>30</v>
      </c>
      <c r="R60" s="46">
        <f t="shared" si="22"/>
        <v>50</v>
      </c>
      <c r="S60" s="23">
        <f t="shared" si="23"/>
        <v>2</v>
      </c>
      <c r="T60" s="311">
        <v>15</v>
      </c>
      <c r="U60" s="100"/>
      <c r="V60" s="273"/>
      <c r="W60" s="273"/>
      <c r="X60" s="273"/>
      <c r="Y60" s="273"/>
      <c r="Z60" s="273"/>
      <c r="AA60" s="272">
        <f t="shared" si="24"/>
        <v>35</v>
      </c>
      <c r="AB60" s="23">
        <f t="shared" si="25"/>
        <v>15</v>
      </c>
      <c r="AC60" s="23">
        <f t="shared" si="26"/>
        <v>50</v>
      </c>
    </row>
    <row r="61" spans="1:29" ht="29.25" customHeight="1">
      <c r="A61" s="338"/>
      <c r="B61" s="386"/>
      <c r="C61" s="137" t="s">
        <v>128</v>
      </c>
      <c r="D61" s="137" t="s">
        <v>26</v>
      </c>
      <c r="E61" s="137" t="s">
        <v>145</v>
      </c>
      <c r="F61" s="110" t="s">
        <v>159</v>
      </c>
      <c r="G61" s="77"/>
      <c r="H61" s="149">
        <v>2</v>
      </c>
      <c r="I61" s="303"/>
      <c r="J61" s="130">
        <v>30</v>
      </c>
      <c r="K61" s="320"/>
      <c r="L61" s="273"/>
      <c r="M61" s="273"/>
      <c r="N61" s="273"/>
      <c r="O61" s="274"/>
      <c r="P61" s="272">
        <f t="shared" si="20"/>
        <v>20</v>
      </c>
      <c r="Q61" s="23">
        <f t="shared" si="21"/>
        <v>30</v>
      </c>
      <c r="R61" s="46">
        <f t="shared" si="22"/>
        <v>50</v>
      </c>
      <c r="S61" s="23">
        <f t="shared" si="23"/>
        <v>2</v>
      </c>
      <c r="T61" s="311"/>
      <c r="U61" s="100">
        <v>10</v>
      </c>
      <c r="V61" s="273"/>
      <c r="W61" s="273"/>
      <c r="X61" s="273"/>
      <c r="Y61" s="273"/>
      <c r="Z61" s="273"/>
      <c r="AA61" s="272">
        <f t="shared" si="24"/>
        <v>40</v>
      </c>
      <c r="AB61" s="23">
        <f t="shared" si="25"/>
        <v>10</v>
      </c>
      <c r="AC61" s="23">
        <f t="shared" si="26"/>
        <v>50</v>
      </c>
    </row>
    <row r="62" spans="1:29" ht="34.5" customHeight="1">
      <c r="A62" s="338"/>
      <c r="B62" s="386"/>
      <c r="C62" s="137" t="s">
        <v>129</v>
      </c>
      <c r="D62" s="137" t="s">
        <v>26</v>
      </c>
      <c r="E62" s="137" t="s">
        <v>145</v>
      </c>
      <c r="F62" s="110" t="s">
        <v>158</v>
      </c>
      <c r="G62" s="77"/>
      <c r="H62" s="149">
        <v>1</v>
      </c>
      <c r="I62" s="321">
        <v>30</v>
      </c>
      <c r="J62" s="100"/>
      <c r="K62" s="320"/>
      <c r="L62" s="273"/>
      <c r="M62" s="273"/>
      <c r="N62" s="273"/>
      <c r="O62" s="273"/>
      <c r="P62" s="272">
        <f t="shared" si="20"/>
        <v>-5</v>
      </c>
      <c r="Q62" s="23">
        <f t="shared" si="21"/>
        <v>30</v>
      </c>
      <c r="R62" s="46">
        <f t="shared" si="22"/>
        <v>25</v>
      </c>
      <c r="S62" s="23">
        <f t="shared" si="23"/>
        <v>1</v>
      </c>
      <c r="T62" s="311">
        <v>10</v>
      </c>
      <c r="U62" s="100"/>
      <c r="V62" s="273"/>
      <c r="W62" s="273"/>
      <c r="X62" s="273"/>
      <c r="Y62" s="273"/>
      <c r="Z62" s="273"/>
      <c r="AA62" s="272">
        <f t="shared" si="24"/>
        <v>15</v>
      </c>
      <c r="AB62" s="23">
        <f t="shared" si="25"/>
        <v>10</v>
      </c>
      <c r="AC62" s="23">
        <f t="shared" si="26"/>
        <v>25</v>
      </c>
    </row>
    <row r="63" spans="1:29" ht="34.5" customHeight="1">
      <c r="A63" s="338"/>
      <c r="B63" s="386"/>
      <c r="C63" s="137" t="s">
        <v>130</v>
      </c>
      <c r="D63" s="137" t="s">
        <v>26</v>
      </c>
      <c r="E63" s="137" t="s">
        <v>145</v>
      </c>
      <c r="F63" s="110" t="s">
        <v>159</v>
      </c>
      <c r="G63" s="77"/>
      <c r="H63" s="150">
        <v>2</v>
      </c>
      <c r="I63" s="321"/>
      <c r="J63" s="100">
        <v>40</v>
      </c>
      <c r="K63" s="320"/>
      <c r="L63" s="273"/>
      <c r="M63" s="273"/>
      <c r="N63" s="273"/>
      <c r="O63" s="273"/>
      <c r="P63" s="272">
        <f t="shared" si="20"/>
        <v>10</v>
      </c>
      <c r="Q63" s="23">
        <f t="shared" si="21"/>
        <v>40</v>
      </c>
      <c r="R63" s="46">
        <f t="shared" si="22"/>
        <v>50</v>
      </c>
      <c r="S63" s="23">
        <f t="shared" si="23"/>
        <v>2</v>
      </c>
      <c r="T63" s="311"/>
      <c r="U63" s="100">
        <v>20</v>
      </c>
      <c r="V63" s="273"/>
      <c r="W63" s="273"/>
      <c r="X63" s="273"/>
      <c r="Y63" s="273"/>
      <c r="Z63" s="273"/>
      <c r="AA63" s="272">
        <f t="shared" si="24"/>
        <v>30</v>
      </c>
      <c r="AB63" s="32">
        <f t="shared" si="25"/>
        <v>20</v>
      </c>
      <c r="AC63" s="32">
        <f t="shared" si="26"/>
        <v>50</v>
      </c>
    </row>
    <row r="64" spans="1:29" ht="34.5" customHeight="1">
      <c r="A64" s="338"/>
      <c r="B64" s="386"/>
      <c r="C64" s="137" t="s">
        <v>107</v>
      </c>
      <c r="D64" s="137" t="s">
        <v>26</v>
      </c>
      <c r="E64" s="137" t="s">
        <v>145</v>
      </c>
      <c r="F64" s="110" t="s">
        <v>158</v>
      </c>
      <c r="G64" s="77"/>
      <c r="H64" s="151">
        <v>2</v>
      </c>
      <c r="I64" s="321">
        <v>30</v>
      </c>
      <c r="J64" s="100"/>
      <c r="K64" s="320"/>
      <c r="L64" s="273"/>
      <c r="M64" s="273"/>
      <c r="N64" s="273"/>
      <c r="O64" s="273"/>
      <c r="P64" s="272">
        <f t="shared" si="20"/>
        <v>20</v>
      </c>
      <c r="Q64" s="23">
        <f t="shared" si="21"/>
        <v>30</v>
      </c>
      <c r="R64" s="46">
        <f t="shared" si="22"/>
        <v>50</v>
      </c>
      <c r="S64" s="23">
        <f t="shared" si="23"/>
        <v>2</v>
      </c>
      <c r="T64" s="311">
        <v>10</v>
      </c>
      <c r="U64" s="100"/>
      <c r="V64" s="273"/>
      <c r="W64" s="273"/>
      <c r="X64" s="273"/>
      <c r="Y64" s="273"/>
      <c r="Z64" s="273"/>
      <c r="AA64" s="272">
        <f t="shared" si="24"/>
        <v>40</v>
      </c>
      <c r="AB64" s="32">
        <f t="shared" si="25"/>
        <v>10</v>
      </c>
      <c r="AC64" s="32">
        <f t="shared" si="26"/>
        <v>50</v>
      </c>
    </row>
    <row r="65" spans="1:29" ht="34.5" customHeight="1" thickBot="1">
      <c r="A65" s="339"/>
      <c r="B65" s="388"/>
      <c r="C65" s="138" t="s">
        <v>85</v>
      </c>
      <c r="D65" s="138" t="s">
        <v>26</v>
      </c>
      <c r="E65" s="138" t="s">
        <v>145</v>
      </c>
      <c r="F65" s="112" t="s">
        <v>159</v>
      </c>
      <c r="G65" s="77"/>
      <c r="H65" s="151">
        <v>2</v>
      </c>
      <c r="I65" s="304"/>
      <c r="J65" s="233">
        <v>40</v>
      </c>
      <c r="K65" s="322"/>
      <c r="L65" s="276"/>
      <c r="M65" s="276"/>
      <c r="N65" s="276"/>
      <c r="O65" s="276"/>
      <c r="P65" s="294">
        <f t="shared" si="20"/>
        <v>10</v>
      </c>
      <c r="Q65" s="147">
        <f t="shared" si="21"/>
        <v>40</v>
      </c>
      <c r="R65" s="181">
        <f t="shared" si="22"/>
        <v>50</v>
      </c>
      <c r="S65" s="32">
        <f t="shared" si="23"/>
        <v>2</v>
      </c>
      <c r="T65" s="309"/>
      <c r="U65" s="233">
        <v>20</v>
      </c>
      <c r="V65" s="276"/>
      <c r="W65" s="276"/>
      <c r="X65" s="276"/>
      <c r="Y65" s="276"/>
      <c r="Z65" s="276"/>
      <c r="AA65" s="294">
        <f t="shared" si="24"/>
        <v>30</v>
      </c>
      <c r="AB65" s="32">
        <f t="shared" si="25"/>
        <v>20</v>
      </c>
      <c r="AC65" s="32">
        <f t="shared" si="26"/>
        <v>50</v>
      </c>
    </row>
    <row r="66" spans="1:29" ht="24.75" customHeight="1">
      <c r="A66" s="337" t="s">
        <v>197</v>
      </c>
      <c r="B66" s="385" t="s">
        <v>238</v>
      </c>
      <c r="C66" s="174" t="s">
        <v>199</v>
      </c>
      <c r="D66" s="182" t="s">
        <v>26</v>
      </c>
      <c r="E66" s="174" t="s">
        <v>145</v>
      </c>
      <c r="F66" s="109" t="s">
        <v>158</v>
      </c>
      <c r="G66" s="10"/>
      <c r="H66" s="148">
        <v>2</v>
      </c>
      <c r="I66" s="305">
        <v>30</v>
      </c>
      <c r="J66" s="99"/>
      <c r="K66" s="318"/>
      <c r="L66" s="263"/>
      <c r="M66" s="263"/>
      <c r="N66" s="263"/>
      <c r="O66" s="264"/>
      <c r="P66" s="265">
        <f t="shared" si="20"/>
        <v>20</v>
      </c>
      <c r="Q66" s="35">
        <f t="shared" si="21"/>
        <v>30</v>
      </c>
      <c r="R66" s="28">
        <f t="shared" si="22"/>
        <v>50</v>
      </c>
      <c r="S66" s="35">
        <f t="shared" si="23"/>
        <v>2</v>
      </c>
      <c r="T66" s="310">
        <v>10</v>
      </c>
      <c r="U66" s="99"/>
      <c r="V66" s="263"/>
      <c r="W66" s="263"/>
      <c r="X66" s="263"/>
      <c r="Y66" s="263"/>
      <c r="Z66" s="263"/>
      <c r="AA66" s="265">
        <f t="shared" si="24"/>
        <v>40</v>
      </c>
      <c r="AB66" s="35">
        <f t="shared" si="25"/>
        <v>10</v>
      </c>
      <c r="AC66" s="35">
        <f t="shared" si="26"/>
        <v>50</v>
      </c>
    </row>
    <row r="67" spans="1:29" ht="24.75" customHeight="1">
      <c r="A67" s="338"/>
      <c r="B67" s="386"/>
      <c r="C67" s="175" t="s">
        <v>200</v>
      </c>
      <c r="D67" s="175" t="s">
        <v>26</v>
      </c>
      <c r="E67" s="175" t="s">
        <v>145</v>
      </c>
      <c r="F67" s="110" t="s">
        <v>159</v>
      </c>
      <c r="G67" s="10"/>
      <c r="H67" s="149">
        <v>3</v>
      </c>
      <c r="I67" s="303"/>
      <c r="J67" s="130"/>
      <c r="K67" s="270">
        <v>55</v>
      </c>
      <c r="L67" s="270"/>
      <c r="M67" s="270"/>
      <c r="N67" s="270"/>
      <c r="O67" s="271"/>
      <c r="P67" s="272">
        <f t="shared" si="20"/>
        <v>20</v>
      </c>
      <c r="Q67" s="23">
        <f t="shared" si="21"/>
        <v>55</v>
      </c>
      <c r="R67" s="46">
        <f t="shared" si="22"/>
        <v>75</v>
      </c>
      <c r="S67" s="23">
        <f t="shared" si="23"/>
        <v>3</v>
      </c>
      <c r="T67" s="311"/>
      <c r="U67" s="100"/>
      <c r="V67" s="273">
        <v>20</v>
      </c>
      <c r="W67" s="273"/>
      <c r="X67" s="273"/>
      <c r="Y67" s="273"/>
      <c r="Z67" s="273"/>
      <c r="AA67" s="272">
        <f t="shared" si="24"/>
        <v>55</v>
      </c>
      <c r="AB67" s="23">
        <f t="shared" si="25"/>
        <v>20</v>
      </c>
      <c r="AC67" s="23">
        <f t="shared" si="26"/>
        <v>75</v>
      </c>
    </row>
    <row r="68" spans="1:29" ht="24.75" customHeight="1">
      <c r="A68" s="338"/>
      <c r="B68" s="386"/>
      <c r="C68" s="178" t="s">
        <v>205</v>
      </c>
      <c r="D68" s="116" t="s">
        <v>26</v>
      </c>
      <c r="E68" s="178" t="s">
        <v>145</v>
      </c>
      <c r="F68" s="115" t="s">
        <v>158</v>
      </c>
      <c r="G68" s="10"/>
      <c r="H68" s="22">
        <v>2</v>
      </c>
      <c r="I68" s="303">
        <v>35</v>
      </c>
      <c r="J68" s="130"/>
      <c r="K68" s="270"/>
      <c r="L68" s="270"/>
      <c r="M68" s="270"/>
      <c r="N68" s="270"/>
      <c r="O68" s="271"/>
      <c r="P68" s="291">
        <f t="shared" si="20"/>
        <v>15</v>
      </c>
      <c r="Q68" s="22">
        <f t="shared" si="21"/>
        <v>35</v>
      </c>
      <c r="R68" s="173">
        <f t="shared" si="22"/>
        <v>50</v>
      </c>
      <c r="S68" s="22">
        <f t="shared" si="23"/>
        <v>2</v>
      </c>
      <c r="T68" s="308">
        <v>15</v>
      </c>
      <c r="U68" s="130"/>
      <c r="V68" s="270"/>
      <c r="W68" s="270"/>
      <c r="X68" s="270"/>
      <c r="Y68" s="270"/>
      <c r="Z68" s="270"/>
      <c r="AA68" s="291">
        <f t="shared" si="24"/>
        <v>35</v>
      </c>
      <c r="AB68" s="22">
        <f t="shared" si="25"/>
        <v>15</v>
      </c>
      <c r="AC68" s="22">
        <f t="shared" si="26"/>
        <v>50</v>
      </c>
    </row>
    <row r="69" spans="1:29" ht="24.75" customHeight="1">
      <c r="A69" s="338"/>
      <c r="B69" s="386"/>
      <c r="C69" s="113" t="s">
        <v>206</v>
      </c>
      <c r="D69" s="117" t="s">
        <v>26</v>
      </c>
      <c r="E69" s="83" t="s">
        <v>145</v>
      </c>
      <c r="F69" s="110" t="s">
        <v>159</v>
      </c>
      <c r="G69" s="10"/>
      <c r="H69" s="22">
        <v>3</v>
      </c>
      <c r="I69" s="303"/>
      <c r="J69" s="130"/>
      <c r="K69" s="270">
        <v>55</v>
      </c>
      <c r="L69" s="270"/>
      <c r="M69" s="270"/>
      <c r="N69" s="270"/>
      <c r="O69" s="271"/>
      <c r="P69" s="272">
        <f t="shared" si="20"/>
        <v>20</v>
      </c>
      <c r="Q69" s="23">
        <f t="shared" si="21"/>
        <v>55</v>
      </c>
      <c r="R69" s="46">
        <f t="shared" si="22"/>
        <v>75</v>
      </c>
      <c r="S69" s="23">
        <f t="shared" si="23"/>
        <v>3</v>
      </c>
      <c r="T69" s="308"/>
      <c r="U69" s="130"/>
      <c r="V69" s="273">
        <v>20</v>
      </c>
      <c r="W69" s="273"/>
      <c r="X69" s="273"/>
      <c r="Y69" s="273"/>
      <c r="Z69" s="273"/>
      <c r="AA69" s="272">
        <f t="shared" si="24"/>
        <v>55</v>
      </c>
      <c r="AB69" s="23">
        <f t="shared" si="25"/>
        <v>20</v>
      </c>
      <c r="AC69" s="23">
        <f t="shared" si="26"/>
        <v>75</v>
      </c>
    </row>
    <row r="70" spans="1:29" ht="24.75" customHeight="1">
      <c r="A70" s="338"/>
      <c r="B70" s="386"/>
      <c r="C70" s="137" t="s">
        <v>203</v>
      </c>
      <c r="D70" s="97" t="s">
        <v>27</v>
      </c>
      <c r="E70" s="83" t="s">
        <v>145</v>
      </c>
      <c r="F70" s="110" t="s">
        <v>158</v>
      </c>
      <c r="G70" s="10"/>
      <c r="H70" s="149">
        <v>2</v>
      </c>
      <c r="I70" s="321">
        <v>35</v>
      </c>
      <c r="J70" s="100"/>
      <c r="K70" s="273"/>
      <c r="L70" s="273"/>
      <c r="M70" s="273"/>
      <c r="N70" s="273"/>
      <c r="O70" s="273"/>
      <c r="P70" s="272">
        <f t="shared" si="20"/>
        <v>15</v>
      </c>
      <c r="Q70" s="23">
        <f t="shared" si="21"/>
        <v>35</v>
      </c>
      <c r="R70" s="46">
        <f t="shared" si="22"/>
        <v>50</v>
      </c>
      <c r="S70" s="23">
        <f t="shared" si="23"/>
        <v>2</v>
      </c>
      <c r="T70" s="311">
        <v>10</v>
      </c>
      <c r="U70" s="100"/>
      <c r="V70" s="273"/>
      <c r="W70" s="273"/>
      <c r="X70" s="273"/>
      <c r="Y70" s="273"/>
      <c r="Z70" s="273"/>
      <c r="AA70" s="272">
        <f t="shared" si="24"/>
        <v>40</v>
      </c>
      <c r="AB70" s="23">
        <f t="shared" si="25"/>
        <v>10</v>
      </c>
      <c r="AC70" s="23">
        <f t="shared" si="26"/>
        <v>50</v>
      </c>
    </row>
    <row r="71" spans="1:29" ht="24.75" customHeight="1" thickBot="1">
      <c r="A71" s="373"/>
      <c r="B71" s="387"/>
      <c r="C71" s="137" t="s">
        <v>204</v>
      </c>
      <c r="D71" s="83" t="s">
        <v>26</v>
      </c>
      <c r="E71" s="83" t="s">
        <v>145</v>
      </c>
      <c r="F71" s="110" t="s">
        <v>159</v>
      </c>
      <c r="G71" s="10"/>
      <c r="H71" s="152">
        <v>3</v>
      </c>
      <c r="I71" s="323"/>
      <c r="J71" s="324"/>
      <c r="K71" s="279">
        <v>55</v>
      </c>
      <c r="L71" s="279"/>
      <c r="M71" s="279"/>
      <c r="N71" s="279"/>
      <c r="O71" s="279"/>
      <c r="P71" s="288">
        <f t="shared" si="20"/>
        <v>20</v>
      </c>
      <c r="Q71" s="24">
        <f t="shared" si="21"/>
        <v>55</v>
      </c>
      <c r="R71" s="29">
        <f t="shared" si="22"/>
        <v>75</v>
      </c>
      <c r="S71" s="24">
        <f t="shared" si="23"/>
        <v>3</v>
      </c>
      <c r="T71" s="326"/>
      <c r="U71" s="324"/>
      <c r="V71" s="279">
        <v>25</v>
      </c>
      <c r="W71" s="279"/>
      <c r="X71" s="279"/>
      <c r="Y71" s="279"/>
      <c r="Z71" s="279"/>
      <c r="AA71" s="288">
        <f t="shared" si="24"/>
        <v>50</v>
      </c>
      <c r="AB71" s="24">
        <f t="shared" si="25"/>
        <v>25</v>
      </c>
      <c r="AC71" s="24">
        <f t="shared" si="26"/>
        <v>75</v>
      </c>
    </row>
    <row r="72" spans="1:29" ht="20.25" customHeight="1" thickBot="1">
      <c r="A72" s="382" t="s">
        <v>7</v>
      </c>
      <c r="B72" s="383"/>
      <c r="C72" s="383"/>
      <c r="D72" s="383"/>
      <c r="E72" s="383"/>
      <c r="F72" s="384"/>
      <c r="G72" s="12"/>
      <c r="H72" s="336">
        <f aca="true" t="shared" si="27" ref="H72:AC72">SUM(H73:H92)</f>
        <v>31</v>
      </c>
      <c r="I72" s="336">
        <f t="shared" si="27"/>
        <v>238</v>
      </c>
      <c r="J72" s="336">
        <f t="shared" si="27"/>
        <v>160</v>
      </c>
      <c r="K72" s="336">
        <f t="shared" si="27"/>
        <v>65</v>
      </c>
      <c r="L72" s="336">
        <f t="shared" si="27"/>
        <v>20</v>
      </c>
      <c r="M72" s="336">
        <f t="shared" si="27"/>
        <v>25</v>
      </c>
      <c r="N72" s="336">
        <f t="shared" si="27"/>
        <v>0</v>
      </c>
      <c r="O72" s="336">
        <f t="shared" si="27"/>
        <v>0</v>
      </c>
      <c r="P72" s="336">
        <f t="shared" si="27"/>
        <v>267</v>
      </c>
      <c r="Q72" s="336">
        <f t="shared" si="27"/>
        <v>508</v>
      </c>
      <c r="R72" s="336">
        <f t="shared" si="27"/>
        <v>775</v>
      </c>
      <c r="S72" s="336">
        <f t="shared" si="27"/>
        <v>31</v>
      </c>
      <c r="T72" s="336">
        <f t="shared" si="27"/>
        <v>123</v>
      </c>
      <c r="U72" s="336">
        <f t="shared" si="27"/>
        <v>70</v>
      </c>
      <c r="V72" s="336">
        <f t="shared" si="27"/>
        <v>45</v>
      </c>
      <c r="W72" s="336">
        <f t="shared" si="27"/>
        <v>10</v>
      </c>
      <c r="X72" s="336">
        <f t="shared" si="27"/>
        <v>25</v>
      </c>
      <c r="Y72" s="336">
        <f t="shared" si="27"/>
        <v>0</v>
      </c>
      <c r="Z72" s="336">
        <f t="shared" si="27"/>
        <v>0</v>
      </c>
      <c r="AA72" s="336">
        <f t="shared" si="27"/>
        <v>502</v>
      </c>
      <c r="AB72" s="336">
        <f t="shared" si="27"/>
        <v>273</v>
      </c>
      <c r="AC72" s="336">
        <f t="shared" si="27"/>
        <v>775</v>
      </c>
    </row>
    <row r="73" spans="1:29" ht="25.5" customHeight="1">
      <c r="A73" s="346" t="s">
        <v>181</v>
      </c>
      <c r="B73" s="359" t="s">
        <v>42</v>
      </c>
      <c r="C73" s="73" t="s">
        <v>228</v>
      </c>
      <c r="D73" s="73" t="s">
        <v>26</v>
      </c>
      <c r="E73" s="87" t="s">
        <v>145</v>
      </c>
      <c r="F73" s="88" t="s">
        <v>150</v>
      </c>
      <c r="G73" s="13"/>
      <c r="H73" s="35">
        <v>1</v>
      </c>
      <c r="I73" s="262"/>
      <c r="J73" s="263"/>
      <c r="K73" s="263"/>
      <c r="L73" s="263"/>
      <c r="M73" s="263">
        <v>25</v>
      </c>
      <c r="N73" s="263"/>
      <c r="O73" s="263"/>
      <c r="P73" s="265">
        <f aca="true" t="shared" si="28" ref="P73:P106">H73*25-Q73</f>
        <v>0</v>
      </c>
      <c r="Q73" s="35">
        <f aca="true" t="shared" si="29" ref="Q73:Q106">SUM(I73:O73)</f>
        <v>25</v>
      </c>
      <c r="R73" s="28">
        <f aca="true" t="shared" si="30" ref="R73:R106">SUM(I73:P73)</f>
        <v>25</v>
      </c>
      <c r="S73" s="35">
        <f aca="true" t="shared" si="31" ref="S73:S82">H73</f>
        <v>1</v>
      </c>
      <c r="T73" s="286"/>
      <c r="U73" s="263"/>
      <c r="V73" s="263"/>
      <c r="W73" s="263"/>
      <c r="X73" s="263">
        <v>25</v>
      </c>
      <c r="Y73" s="263"/>
      <c r="Z73" s="263"/>
      <c r="AA73" s="265">
        <f aca="true" t="shared" si="32" ref="AA73:AA106">S73*25-AB73</f>
        <v>0</v>
      </c>
      <c r="AB73" s="35">
        <f aca="true" t="shared" si="33" ref="AB73:AB106">SUM(T73:Z73)</f>
        <v>25</v>
      </c>
      <c r="AC73" s="35">
        <f aca="true" t="shared" si="34" ref="AC73:AC106">SUM(T73:AA73)</f>
        <v>25</v>
      </c>
    </row>
    <row r="74" spans="1:29" ht="27" customHeight="1">
      <c r="A74" s="347"/>
      <c r="B74" s="360"/>
      <c r="C74" s="1" t="s">
        <v>229</v>
      </c>
      <c r="D74" s="1" t="s">
        <v>26</v>
      </c>
      <c r="E74" s="89" t="s">
        <v>145</v>
      </c>
      <c r="F74" s="90" t="s">
        <v>193</v>
      </c>
      <c r="G74" s="13"/>
      <c r="H74" s="23">
        <v>2</v>
      </c>
      <c r="I74" s="162"/>
      <c r="J74" s="273"/>
      <c r="K74" s="273">
        <v>30</v>
      </c>
      <c r="L74" s="273"/>
      <c r="M74" s="273"/>
      <c r="N74" s="273"/>
      <c r="O74" s="273"/>
      <c r="P74" s="272">
        <f t="shared" si="28"/>
        <v>20</v>
      </c>
      <c r="Q74" s="23">
        <f t="shared" si="29"/>
        <v>30</v>
      </c>
      <c r="R74" s="46">
        <f t="shared" si="30"/>
        <v>50</v>
      </c>
      <c r="S74" s="23">
        <f t="shared" si="31"/>
        <v>2</v>
      </c>
      <c r="T74" s="289"/>
      <c r="U74" s="273"/>
      <c r="V74" s="273">
        <v>30</v>
      </c>
      <c r="W74" s="273"/>
      <c r="X74" s="273"/>
      <c r="Y74" s="273"/>
      <c r="Z74" s="273"/>
      <c r="AA74" s="272">
        <f t="shared" si="32"/>
        <v>20</v>
      </c>
      <c r="AB74" s="23">
        <f t="shared" si="33"/>
        <v>30</v>
      </c>
      <c r="AC74" s="23">
        <f t="shared" si="34"/>
        <v>50</v>
      </c>
    </row>
    <row r="75" spans="1:29" ht="24.75" customHeight="1">
      <c r="A75" s="347"/>
      <c r="B75" s="360"/>
      <c r="C75" s="1" t="s">
        <v>230</v>
      </c>
      <c r="D75" s="1" t="s">
        <v>26</v>
      </c>
      <c r="E75" s="89" t="s">
        <v>145</v>
      </c>
      <c r="F75" s="90" t="s">
        <v>150</v>
      </c>
      <c r="G75" s="13"/>
      <c r="H75" s="23">
        <v>1</v>
      </c>
      <c r="I75" s="162">
        <v>9</v>
      </c>
      <c r="J75" s="273"/>
      <c r="K75" s="273"/>
      <c r="L75" s="273"/>
      <c r="M75" s="273"/>
      <c r="N75" s="273"/>
      <c r="O75" s="273"/>
      <c r="P75" s="272">
        <f t="shared" si="28"/>
        <v>16</v>
      </c>
      <c r="Q75" s="23">
        <f t="shared" si="29"/>
        <v>9</v>
      </c>
      <c r="R75" s="46">
        <f t="shared" si="30"/>
        <v>25</v>
      </c>
      <c r="S75" s="23">
        <f t="shared" si="31"/>
        <v>1</v>
      </c>
      <c r="T75" s="289">
        <v>9</v>
      </c>
      <c r="U75" s="273"/>
      <c r="V75" s="273"/>
      <c r="W75" s="273"/>
      <c r="X75" s="273"/>
      <c r="Y75" s="273"/>
      <c r="Z75" s="273"/>
      <c r="AA75" s="272">
        <f t="shared" si="32"/>
        <v>16</v>
      </c>
      <c r="AB75" s="23">
        <f t="shared" si="33"/>
        <v>9</v>
      </c>
      <c r="AC75" s="23">
        <f t="shared" si="34"/>
        <v>25</v>
      </c>
    </row>
    <row r="76" spans="1:29" ht="31.5" customHeight="1" thickBot="1">
      <c r="A76" s="348"/>
      <c r="B76" s="363"/>
      <c r="C76" s="75" t="s">
        <v>231</v>
      </c>
      <c r="D76" s="75" t="s">
        <v>26</v>
      </c>
      <c r="E76" s="91" t="s">
        <v>145</v>
      </c>
      <c r="F76" s="92" t="s">
        <v>150</v>
      </c>
      <c r="G76" s="13"/>
      <c r="H76" s="24">
        <v>1</v>
      </c>
      <c r="I76" s="278">
        <v>9</v>
      </c>
      <c r="J76" s="279"/>
      <c r="K76" s="279"/>
      <c r="L76" s="279"/>
      <c r="M76" s="279"/>
      <c r="N76" s="279"/>
      <c r="O76" s="279"/>
      <c r="P76" s="291">
        <f t="shared" si="28"/>
        <v>16</v>
      </c>
      <c r="Q76" s="24">
        <f t="shared" si="29"/>
        <v>9</v>
      </c>
      <c r="R76" s="29">
        <f t="shared" si="30"/>
        <v>25</v>
      </c>
      <c r="S76" s="32">
        <f t="shared" si="31"/>
        <v>1</v>
      </c>
      <c r="T76" s="290">
        <v>9</v>
      </c>
      <c r="U76" s="279"/>
      <c r="V76" s="279"/>
      <c r="W76" s="279"/>
      <c r="X76" s="279"/>
      <c r="Y76" s="279"/>
      <c r="Z76" s="279"/>
      <c r="AA76" s="291">
        <f t="shared" si="32"/>
        <v>16</v>
      </c>
      <c r="AB76" s="24">
        <f t="shared" si="33"/>
        <v>9</v>
      </c>
      <c r="AC76" s="24">
        <f t="shared" si="34"/>
        <v>25</v>
      </c>
    </row>
    <row r="77" spans="1:29" ht="24.75" customHeight="1">
      <c r="A77" s="343" t="s">
        <v>170</v>
      </c>
      <c r="B77" s="359" t="s">
        <v>176</v>
      </c>
      <c r="C77" s="73" t="s">
        <v>49</v>
      </c>
      <c r="D77" s="95" t="s">
        <v>27</v>
      </c>
      <c r="E77" s="86" t="s">
        <v>146</v>
      </c>
      <c r="F77" s="88" t="s">
        <v>155</v>
      </c>
      <c r="G77" s="15"/>
      <c r="H77" s="35">
        <v>2</v>
      </c>
      <c r="I77" s="262">
        <v>35</v>
      </c>
      <c r="J77" s="263"/>
      <c r="K77" s="263"/>
      <c r="L77" s="263"/>
      <c r="M77" s="263"/>
      <c r="N77" s="263"/>
      <c r="O77" s="264"/>
      <c r="P77" s="265">
        <f t="shared" si="28"/>
        <v>15</v>
      </c>
      <c r="Q77" s="35">
        <f t="shared" si="29"/>
        <v>35</v>
      </c>
      <c r="R77" s="28">
        <f t="shared" si="30"/>
        <v>50</v>
      </c>
      <c r="S77" s="35">
        <f t="shared" si="31"/>
        <v>2</v>
      </c>
      <c r="T77" s="286">
        <v>15</v>
      </c>
      <c r="U77" s="263"/>
      <c r="V77" s="263"/>
      <c r="W77" s="263"/>
      <c r="X77" s="263"/>
      <c r="Y77" s="263"/>
      <c r="Z77" s="263"/>
      <c r="AA77" s="265">
        <f t="shared" si="32"/>
        <v>35</v>
      </c>
      <c r="AB77" s="35">
        <f t="shared" si="33"/>
        <v>15</v>
      </c>
      <c r="AC77" s="35">
        <f t="shared" si="34"/>
        <v>50</v>
      </c>
    </row>
    <row r="78" spans="1:29" ht="24.75" customHeight="1">
      <c r="A78" s="344"/>
      <c r="B78" s="360"/>
      <c r="C78" s="1" t="s">
        <v>67</v>
      </c>
      <c r="D78" s="1" t="s">
        <v>26</v>
      </c>
      <c r="E78" s="96" t="s">
        <v>146</v>
      </c>
      <c r="F78" s="90" t="s">
        <v>152</v>
      </c>
      <c r="G78" s="17"/>
      <c r="H78" s="22">
        <v>2</v>
      </c>
      <c r="I78" s="269"/>
      <c r="J78" s="270">
        <v>50</v>
      </c>
      <c r="K78" s="270"/>
      <c r="L78" s="270"/>
      <c r="M78" s="270"/>
      <c r="N78" s="270"/>
      <c r="O78" s="271"/>
      <c r="P78" s="272">
        <f t="shared" si="28"/>
        <v>0</v>
      </c>
      <c r="Q78" s="23">
        <f t="shared" si="29"/>
        <v>50</v>
      </c>
      <c r="R78" s="46">
        <f t="shared" si="30"/>
        <v>50</v>
      </c>
      <c r="S78" s="23">
        <f t="shared" si="31"/>
        <v>2</v>
      </c>
      <c r="T78" s="289"/>
      <c r="U78" s="273">
        <v>25</v>
      </c>
      <c r="V78" s="273"/>
      <c r="W78" s="273"/>
      <c r="X78" s="273"/>
      <c r="Y78" s="273"/>
      <c r="Z78" s="273"/>
      <c r="AA78" s="272">
        <f t="shared" si="32"/>
        <v>25</v>
      </c>
      <c r="AB78" s="23">
        <f t="shared" si="33"/>
        <v>25</v>
      </c>
      <c r="AC78" s="23">
        <f t="shared" si="34"/>
        <v>50</v>
      </c>
    </row>
    <row r="79" spans="1:29" ht="24.75" customHeight="1">
      <c r="A79" s="344"/>
      <c r="B79" s="360"/>
      <c r="C79" s="1" t="s">
        <v>50</v>
      </c>
      <c r="D79" s="97" t="s">
        <v>27</v>
      </c>
      <c r="E79" s="96" t="s">
        <v>146</v>
      </c>
      <c r="F79" s="90" t="s">
        <v>155</v>
      </c>
      <c r="G79" s="18"/>
      <c r="H79" s="22">
        <v>2</v>
      </c>
      <c r="I79" s="269">
        <v>35</v>
      </c>
      <c r="J79" s="270"/>
      <c r="K79" s="270"/>
      <c r="L79" s="270"/>
      <c r="M79" s="270"/>
      <c r="N79" s="270"/>
      <c r="O79" s="271"/>
      <c r="P79" s="272">
        <f t="shared" si="28"/>
        <v>15</v>
      </c>
      <c r="Q79" s="23">
        <f t="shared" si="29"/>
        <v>35</v>
      </c>
      <c r="R79" s="46">
        <f t="shared" si="30"/>
        <v>50</v>
      </c>
      <c r="S79" s="23">
        <f t="shared" si="31"/>
        <v>2</v>
      </c>
      <c r="T79" s="289">
        <v>15</v>
      </c>
      <c r="U79" s="273"/>
      <c r="V79" s="273"/>
      <c r="W79" s="273"/>
      <c r="X79" s="273"/>
      <c r="Y79" s="273"/>
      <c r="Z79" s="273"/>
      <c r="AA79" s="272">
        <f t="shared" si="32"/>
        <v>35</v>
      </c>
      <c r="AB79" s="23">
        <f t="shared" si="33"/>
        <v>15</v>
      </c>
      <c r="AC79" s="23">
        <f t="shared" si="34"/>
        <v>50</v>
      </c>
    </row>
    <row r="80" spans="1:29" ht="24.75" customHeight="1">
      <c r="A80" s="344"/>
      <c r="B80" s="360"/>
      <c r="C80" s="1" t="s">
        <v>66</v>
      </c>
      <c r="D80" s="1" t="s">
        <v>26</v>
      </c>
      <c r="E80" s="96" t="s">
        <v>146</v>
      </c>
      <c r="F80" s="90" t="s">
        <v>152</v>
      </c>
      <c r="G80" s="18"/>
      <c r="H80" s="23">
        <v>2</v>
      </c>
      <c r="I80" s="162"/>
      <c r="J80" s="273">
        <v>50</v>
      </c>
      <c r="K80" s="273"/>
      <c r="L80" s="273"/>
      <c r="M80" s="273"/>
      <c r="N80" s="273"/>
      <c r="O80" s="274"/>
      <c r="P80" s="272">
        <f t="shared" si="28"/>
        <v>0</v>
      </c>
      <c r="Q80" s="23">
        <f t="shared" si="29"/>
        <v>50</v>
      </c>
      <c r="R80" s="46">
        <f t="shared" si="30"/>
        <v>50</v>
      </c>
      <c r="S80" s="23">
        <f t="shared" si="31"/>
        <v>2</v>
      </c>
      <c r="T80" s="289"/>
      <c r="U80" s="273">
        <v>25</v>
      </c>
      <c r="V80" s="273"/>
      <c r="W80" s="273"/>
      <c r="X80" s="273"/>
      <c r="Y80" s="273"/>
      <c r="Z80" s="273"/>
      <c r="AA80" s="272">
        <f t="shared" si="32"/>
        <v>25</v>
      </c>
      <c r="AB80" s="23">
        <f t="shared" si="33"/>
        <v>25</v>
      </c>
      <c r="AC80" s="23">
        <f t="shared" si="34"/>
        <v>50</v>
      </c>
    </row>
    <row r="81" spans="1:29" ht="24.75" customHeight="1">
      <c r="A81" s="344"/>
      <c r="B81" s="360"/>
      <c r="C81" s="1" t="s">
        <v>51</v>
      </c>
      <c r="D81" s="97" t="s">
        <v>27</v>
      </c>
      <c r="E81" s="96" t="s">
        <v>146</v>
      </c>
      <c r="F81" s="90" t="s">
        <v>155</v>
      </c>
      <c r="G81" s="18"/>
      <c r="H81" s="32">
        <v>1</v>
      </c>
      <c r="I81" s="275">
        <v>20</v>
      </c>
      <c r="J81" s="276"/>
      <c r="K81" s="276"/>
      <c r="L81" s="276"/>
      <c r="M81" s="276"/>
      <c r="N81" s="276"/>
      <c r="O81" s="277"/>
      <c r="P81" s="272">
        <f t="shared" si="28"/>
        <v>5</v>
      </c>
      <c r="Q81" s="23">
        <f t="shared" si="29"/>
        <v>20</v>
      </c>
      <c r="R81" s="46">
        <f t="shared" si="30"/>
        <v>25</v>
      </c>
      <c r="S81" s="23">
        <f t="shared" si="31"/>
        <v>1</v>
      </c>
      <c r="T81" s="289">
        <v>15</v>
      </c>
      <c r="U81" s="273"/>
      <c r="V81" s="273"/>
      <c r="W81" s="273"/>
      <c r="X81" s="273"/>
      <c r="Y81" s="273"/>
      <c r="Z81" s="273"/>
      <c r="AA81" s="272">
        <f t="shared" si="32"/>
        <v>10</v>
      </c>
      <c r="AB81" s="23">
        <f t="shared" si="33"/>
        <v>15</v>
      </c>
      <c r="AC81" s="23">
        <f t="shared" si="34"/>
        <v>25</v>
      </c>
    </row>
    <row r="82" spans="1:29" ht="24.75" customHeight="1" thickBot="1">
      <c r="A82" s="345"/>
      <c r="B82" s="361"/>
      <c r="C82" s="76" t="s">
        <v>68</v>
      </c>
      <c r="D82" s="76" t="s">
        <v>26</v>
      </c>
      <c r="E82" s="185" t="s">
        <v>146</v>
      </c>
      <c r="F82" s="94" t="s">
        <v>152</v>
      </c>
      <c r="G82" s="18"/>
      <c r="H82" s="24">
        <v>2</v>
      </c>
      <c r="I82" s="275"/>
      <c r="J82" s="276"/>
      <c r="K82" s="276">
        <v>35</v>
      </c>
      <c r="L82" s="276"/>
      <c r="M82" s="276"/>
      <c r="N82" s="276"/>
      <c r="O82" s="277"/>
      <c r="P82" s="294">
        <f t="shared" si="28"/>
        <v>15</v>
      </c>
      <c r="Q82" s="24">
        <f t="shared" si="29"/>
        <v>35</v>
      </c>
      <c r="R82" s="29">
        <f t="shared" si="30"/>
        <v>50</v>
      </c>
      <c r="S82" s="32">
        <f t="shared" si="31"/>
        <v>2</v>
      </c>
      <c r="T82" s="298"/>
      <c r="U82" s="276"/>
      <c r="V82" s="276">
        <v>15</v>
      </c>
      <c r="W82" s="276"/>
      <c r="X82" s="276"/>
      <c r="Y82" s="276"/>
      <c r="Z82" s="276"/>
      <c r="AA82" s="294">
        <f t="shared" si="32"/>
        <v>35</v>
      </c>
      <c r="AB82" s="24">
        <f t="shared" si="33"/>
        <v>15</v>
      </c>
      <c r="AC82" s="24">
        <f t="shared" si="34"/>
        <v>50</v>
      </c>
    </row>
    <row r="83" spans="1:29" ht="24.75" customHeight="1">
      <c r="A83" s="352" t="s">
        <v>198</v>
      </c>
      <c r="B83" s="349" t="s">
        <v>177</v>
      </c>
      <c r="C83" s="327" t="s">
        <v>282</v>
      </c>
      <c r="D83" s="327" t="s">
        <v>26</v>
      </c>
      <c r="E83" s="327" t="s">
        <v>145</v>
      </c>
      <c r="F83" s="109" t="s">
        <v>158</v>
      </c>
      <c r="G83" s="186"/>
      <c r="H83" s="28">
        <v>2</v>
      </c>
      <c r="I83" s="262">
        <v>20</v>
      </c>
      <c r="J83" s="299"/>
      <c r="K83" s="263"/>
      <c r="L83" s="263"/>
      <c r="M83" s="263"/>
      <c r="N83" s="263"/>
      <c r="O83" s="263"/>
      <c r="P83" s="265">
        <f t="shared" si="28"/>
        <v>30</v>
      </c>
      <c r="Q83" s="191">
        <f t="shared" si="29"/>
        <v>20</v>
      </c>
      <c r="R83" s="35">
        <f t="shared" si="30"/>
        <v>50</v>
      </c>
      <c r="S83" s="35">
        <v>2</v>
      </c>
      <c r="T83" s="262">
        <v>10</v>
      </c>
      <c r="U83" s="263"/>
      <c r="V83" s="263"/>
      <c r="W83" s="263"/>
      <c r="X83" s="263"/>
      <c r="Y83" s="263"/>
      <c r="Z83" s="263"/>
      <c r="AA83" s="265">
        <f t="shared" si="32"/>
        <v>40</v>
      </c>
      <c r="AB83" s="187">
        <f t="shared" si="33"/>
        <v>10</v>
      </c>
      <c r="AC83" s="35">
        <f t="shared" si="34"/>
        <v>50</v>
      </c>
    </row>
    <row r="84" spans="1:29" ht="24.75" customHeight="1">
      <c r="A84" s="353"/>
      <c r="B84" s="350"/>
      <c r="C84" s="328" t="s">
        <v>281</v>
      </c>
      <c r="D84" s="328" t="s">
        <v>26</v>
      </c>
      <c r="E84" s="328" t="s">
        <v>145</v>
      </c>
      <c r="F84" s="110" t="s">
        <v>158</v>
      </c>
      <c r="G84" s="186"/>
      <c r="H84" s="46">
        <v>2</v>
      </c>
      <c r="I84" s="162">
        <v>20</v>
      </c>
      <c r="J84" s="273"/>
      <c r="K84" s="273"/>
      <c r="L84" s="273"/>
      <c r="M84" s="273"/>
      <c r="N84" s="273"/>
      <c r="O84" s="273"/>
      <c r="P84" s="272">
        <f>H84*25-Q84</f>
        <v>30</v>
      </c>
      <c r="Q84" s="192">
        <f>SUM(I84:O84)</f>
        <v>20</v>
      </c>
      <c r="R84" s="23">
        <f>SUM(I84:P84)</f>
        <v>50</v>
      </c>
      <c r="S84" s="331">
        <v>2</v>
      </c>
      <c r="T84" s="162">
        <v>10</v>
      </c>
      <c r="U84" s="273"/>
      <c r="V84" s="273"/>
      <c r="W84" s="273"/>
      <c r="X84" s="273"/>
      <c r="Y84" s="273"/>
      <c r="Z84" s="273"/>
      <c r="AA84" s="272">
        <f>S84*25-AB84</f>
        <v>40</v>
      </c>
      <c r="AB84" s="188">
        <f>SUM(T84:Z84)</f>
        <v>10</v>
      </c>
      <c r="AC84" s="23">
        <f>SUM(T84:AA84)</f>
        <v>50</v>
      </c>
    </row>
    <row r="85" spans="1:29" ht="24.75" customHeight="1">
      <c r="A85" s="353"/>
      <c r="B85" s="350"/>
      <c r="C85" s="328" t="s">
        <v>243</v>
      </c>
      <c r="D85" s="328" t="s">
        <v>26</v>
      </c>
      <c r="E85" s="328" t="s">
        <v>145</v>
      </c>
      <c r="F85" s="110" t="s">
        <v>158</v>
      </c>
      <c r="G85" s="186"/>
      <c r="H85" s="46">
        <v>1</v>
      </c>
      <c r="I85" s="162">
        <v>15</v>
      </c>
      <c r="J85" s="273"/>
      <c r="K85" s="273"/>
      <c r="L85" s="273"/>
      <c r="M85" s="273"/>
      <c r="N85" s="273"/>
      <c r="O85" s="273"/>
      <c r="P85" s="272">
        <f t="shared" si="28"/>
        <v>10</v>
      </c>
      <c r="Q85" s="192">
        <f t="shared" si="29"/>
        <v>15</v>
      </c>
      <c r="R85" s="23">
        <f t="shared" si="30"/>
        <v>25</v>
      </c>
      <c r="S85" s="192">
        <v>1</v>
      </c>
      <c r="T85" s="162">
        <v>5</v>
      </c>
      <c r="U85" s="273"/>
      <c r="V85" s="273"/>
      <c r="W85" s="273"/>
      <c r="X85" s="273"/>
      <c r="Y85" s="273"/>
      <c r="Z85" s="273"/>
      <c r="AA85" s="272">
        <f t="shared" si="32"/>
        <v>20</v>
      </c>
      <c r="AB85" s="188">
        <f t="shared" si="33"/>
        <v>5</v>
      </c>
      <c r="AC85" s="23">
        <f t="shared" si="34"/>
        <v>25</v>
      </c>
    </row>
    <row r="86" spans="1:29" ht="24.75" customHeight="1">
      <c r="A86" s="353"/>
      <c r="B86" s="350"/>
      <c r="C86" s="328" t="s">
        <v>105</v>
      </c>
      <c r="D86" s="328" t="s">
        <v>26</v>
      </c>
      <c r="E86" s="328" t="s">
        <v>145</v>
      </c>
      <c r="F86" s="110" t="s">
        <v>158</v>
      </c>
      <c r="G86" s="186"/>
      <c r="H86" s="46">
        <v>1</v>
      </c>
      <c r="I86" s="162">
        <v>15</v>
      </c>
      <c r="J86" s="273"/>
      <c r="K86" s="273"/>
      <c r="L86" s="273"/>
      <c r="M86" s="273"/>
      <c r="N86" s="273"/>
      <c r="O86" s="273"/>
      <c r="P86" s="272">
        <f t="shared" si="28"/>
        <v>10</v>
      </c>
      <c r="Q86" s="192">
        <f t="shared" si="29"/>
        <v>15</v>
      </c>
      <c r="R86" s="23">
        <f t="shared" si="30"/>
        <v>25</v>
      </c>
      <c r="S86" s="192">
        <f aca="true" t="shared" si="35" ref="S86:S106">H86</f>
        <v>1</v>
      </c>
      <c r="T86" s="162">
        <v>5</v>
      </c>
      <c r="U86" s="273"/>
      <c r="V86" s="273"/>
      <c r="W86" s="273"/>
      <c r="X86" s="273"/>
      <c r="Y86" s="273"/>
      <c r="Z86" s="273"/>
      <c r="AA86" s="272">
        <f t="shared" si="32"/>
        <v>20</v>
      </c>
      <c r="AB86" s="188">
        <f t="shared" si="33"/>
        <v>5</v>
      </c>
      <c r="AC86" s="23">
        <f t="shared" si="34"/>
        <v>25</v>
      </c>
    </row>
    <row r="87" spans="1:29" ht="24.75" customHeight="1">
      <c r="A87" s="353"/>
      <c r="B87" s="350"/>
      <c r="C87" s="328" t="s">
        <v>104</v>
      </c>
      <c r="D87" s="97" t="s">
        <v>27</v>
      </c>
      <c r="E87" s="328" t="s">
        <v>145</v>
      </c>
      <c r="F87" s="110" t="s">
        <v>158</v>
      </c>
      <c r="G87" s="186"/>
      <c r="H87" s="46">
        <v>1</v>
      </c>
      <c r="I87" s="162">
        <v>20</v>
      </c>
      <c r="J87" s="273"/>
      <c r="K87" s="273"/>
      <c r="L87" s="300"/>
      <c r="M87" s="300"/>
      <c r="N87" s="300"/>
      <c r="O87" s="300"/>
      <c r="P87" s="272">
        <f t="shared" si="28"/>
        <v>5</v>
      </c>
      <c r="Q87" s="192">
        <f t="shared" si="29"/>
        <v>20</v>
      </c>
      <c r="R87" s="23">
        <f t="shared" si="30"/>
        <v>25</v>
      </c>
      <c r="S87" s="192">
        <f t="shared" si="35"/>
        <v>1</v>
      </c>
      <c r="T87" s="162">
        <v>10</v>
      </c>
      <c r="U87" s="273"/>
      <c r="V87" s="273"/>
      <c r="W87" s="300"/>
      <c r="X87" s="300"/>
      <c r="Y87" s="300"/>
      <c r="Z87" s="300"/>
      <c r="AA87" s="272">
        <f t="shared" si="32"/>
        <v>15</v>
      </c>
      <c r="AB87" s="188">
        <f t="shared" si="33"/>
        <v>10</v>
      </c>
      <c r="AC87" s="23">
        <f t="shared" si="34"/>
        <v>25</v>
      </c>
    </row>
    <row r="88" spans="1:29" ht="24.75" customHeight="1">
      <c r="A88" s="353"/>
      <c r="B88" s="350"/>
      <c r="C88" s="328" t="s">
        <v>83</v>
      </c>
      <c r="D88" s="328" t="s">
        <v>26</v>
      </c>
      <c r="E88" s="328" t="s">
        <v>145</v>
      </c>
      <c r="F88" s="110" t="s">
        <v>159</v>
      </c>
      <c r="G88" s="186"/>
      <c r="H88" s="46">
        <v>2</v>
      </c>
      <c r="I88" s="162"/>
      <c r="J88" s="273">
        <v>30</v>
      </c>
      <c r="K88" s="273"/>
      <c r="L88" s="300"/>
      <c r="M88" s="300"/>
      <c r="N88" s="300"/>
      <c r="O88" s="300"/>
      <c r="P88" s="272">
        <f t="shared" si="28"/>
        <v>20</v>
      </c>
      <c r="Q88" s="192">
        <f t="shared" si="29"/>
        <v>30</v>
      </c>
      <c r="R88" s="23">
        <f t="shared" si="30"/>
        <v>50</v>
      </c>
      <c r="S88" s="192">
        <f t="shared" si="35"/>
        <v>2</v>
      </c>
      <c r="T88" s="162"/>
      <c r="U88" s="273">
        <v>10</v>
      </c>
      <c r="V88" s="273"/>
      <c r="W88" s="300"/>
      <c r="X88" s="300"/>
      <c r="Y88" s="300"/>
      <c r="Z88" s="300"/>
      <c r="AA88" s="272">
        <f t="shared" si="32"/>
        <v>40</v>
      </c>
      <c r="AB88" s="188">
        <f t="shared" si="33"/>
        <v>10</v>
      </c>
      <c r="AC88" s="23">
        <f t="shared" si="34"/>
        <v>50</v>
      </c>
    </row>
    <row r="89" spans="1:29" ht="24.75" customHeight="1">
      <c r="A89" s="353"/>
      <c r="B89" s="350"/>
      <c r="C89" s="328" t="s">
        <v>103</v>
      </c>
      <c r="D89" s="328" t="s">
        <v>26</v>
      </c>
      <c r="E89" s="328" t="s">
        <v>145</v>
      </c>
      <c r="F89" s="110" t="s">
        <v>158</v>
      </c>
      <c r="G89" s="186"/>
      <c r="H89" s="169">
        <v>1</v>
      </c>
      <c r="I89" s="162">
        <v>20</v>
      </c>
      <c r="J89" s="273"/>
      <c r="K89" s="273"/>
      <c r="L89" s="300"/>
      <c r="M89" s="300"/>
      <c r="N89" s="300"/>
      <c r="O89" s="300"/>
      <c r="P89" s="272">
        <f t="shared" si="28"/>
        <v>5</v>
      </c>
      <c r="Q89" s="192">
        <f t="shared" si="29"/>
        <v>20</v>
      </c>
      <c r="R89" s="23">
        <f t="shared" si="30"/>
        <v>25</v>
      </c>
      <c r="S89" s="192">
        <f t="shared" si="35"/>
        <v>1</v>
      </c>
      <c r="T89" s="162">
        <v>10</v>
      </c>
      <c r="U89" s="273"/>
      <c r="V89" s="273"/>
      <c r="W89" s="300"/>
      <c r="X89" s="300"/>
      <c r="Y89" s="300"/>
      <c r="Z89" s="300"/>
      <c r="AA89" s="272">
        <f t="shared" si="32"/>
        <v>15</v>
      </c>
      <c r="AB89" s="188">
        <f t="shared" si="33"/>
        <v>10</v>
      </c>
      <c r="AC89" s="23">
        <f t="shared" si="34"/>
        <v>25</v>
      </c>
    </row>
    <row r="90" spans="1:29" ht="24.75" customHeight="1">
      <c r="A90" s="353"/>
      <c r="B90" s="350"/>
      <c r="C90" s="328" t="s">
        <v>94</v>
      </c>
      <c r="D90" s="328" t="s">
        <v>26</v>
      </c>
      <c r="E90" s="328" t="s">
        <v>145</v>
      </c>
      <c r="F90" s="110" t="s">
        <v>159</v>
      </c>
      <c r="G90" s="186"/>
      <c r="H90" s="169">
        <v>2</v>
      </c>
      <c r="I90" s="162"/>
      <c r="J90" s="273"/>
      <c r="K90" s="273"/>
      <c r="L90" s="301">
        <v>20</v>
      </c>
      <c r="M90" s="300"/>
      <c r="N90" s="300"/>
      <c r="O90" s="300"/>
      <c r="P90" s="272">
        <f t="shared" si="28"/>
        <v>30</v>
      </c>
      <c r="Q90" s="193">
        <f t="shared" si="29"/>
        <v>20</v>
      </c>
      <c r="R90" s="32">
        <f t="shared" si="30"/>
        <v>50</v>
      </c>
      <c r="S90" s="193">
        <f t="shared" si="35"/>
        <v>2</v>
      </c>
      <c r="T90" s="162"/>
      <c r="U90" s="273"/>
      <c r="V90" s="273"/>
      <c r="W90" s="301">
        <v>10</v>
      </c>
      <c r="X90" s="300"/>
      <c r="Y90" s="300"/>
      <c r="Z90" s="300"/>
      <c r="AA90" s="272">
        <f t="shared" si="32"/>
        <v>40</v>
      </c>
      <c r="AB90" s="189">
        <f t="shared" si="33"/>
        <v>10</v>
      </c>
      <c r="AC90" s="32">
        <f t="shared" si="34"/>
        <v>50</v>
      </c>
    </row>
    <row r="91" spans="1:29" ht="24.75" customHeight="1">
      <c r="A91" s="353"/>
      <c r="B91" s="350"/>
      <c r="C91" s="328" t="s">
        <v>239</v>
      </c>
      <c r="D91" s="328" t="s">
        <v>26</v>
      </c>
      <c r="E91" s="328" t="s">
        <v>145</v>
      </c>
      <c r="F91" s="110" t="s">
        <v>158</v>
      </c>
      <c r="G91" s="186"/>
      <c r="H91" s="46">
        <v>1</v>
      </c>
      <c r="I91" s="162">
        <v>20</v>
      </c>
      <c r="J91" s="273"/>
      <c r="K91" s="273"/>
      <c r="L91" s="301"/>
      <c r="M91" s="300"/>
      <c r="N91" s="300"/>
      <c r="O91" s="300"/>
      <c r="P91" s="272">
        <f t="shared" si="28"/>
        <v>5</v>
      </c>
      <c r="Q91" s="193">
        <f t="shared" si="29"/>
        <v>20</v>
      </c>
      <c r="R91" s="32">
        <f t="shared" si="30"/>
        <v>25</v>
      </c>
      <c r="S91" s="193">
        <f t="shared" si="35"/>
        <v>1</v>
      </c>
      <c r="T91" s="162">
        <v>10</v>
      </c>
      <c r="U91" s="273"/>
      <c r="V91" s="273"/>
      <c r="W91" s="300"/>
      <c r="X91" s="300"/>
      <c r="Y91" s="300"/>
      <c r="Z91" s="300"/>
      <c r="AA91" s="272">
        <f t="shared" si="32"/>
        <v>15</v>
      </c>
      <c r="AB91" s="189">
        <f t="shared" si="33"/>
        <v>10</v>
      </c>
      <c r="AC91" s="32">
        <f t="shared" si="34"/>
        <v>25</v>
      </c>
    </row>
    <row r="92" spans="1:29" ht="33.75" customHeight="1" thickBot="1">
      <c r="A92" s="354"/>
      <c r="B92" s="351"/>
      <c r="C92" s="329" t="s">
        <v>240</v>
      </c>
      <c r="D92" s="329" t="s">
        <v>26</v>
      </c>
      <c r="E92" s="329" t="s">
        <v>145</v>
      </c>
      <c r="F92" s="112" t="s">
        <v>159</v>
      </c>
      <c r="G92" s="186"/>
      <c r="H92" s="29">
        <v>2</v>
      </c>
      <c r="I92" s="278"/>
      <c r="J92" s="279">
        <v>30</v>
      </c>
      <c r="K92" s="279"/>
      <c r="L92" s="240"/>
      <c r="M92" s="302"/>
      <c r="N92" s="302"/>
      <c r="O92" s="302"/>
      <c r="P92" s="288">
        <f t="shared" si="28"/>
        <v>20</v>
      </c>
      <c r="Q92" s="194">
        <f t="shared" si="29"/>
        <v>30</v>
      </c>
      <c r="R92" s="24">
        <f t="shared" si="30"/>
        <v>50</v>
      </c>
      <c r="S92" s="194">
        <f t="shared" si="35"/>
        <v>2</v>
      </c>
      <c r="T92" s="278"/>
      <c r="U92" s="279">
        <v>10</v>
      </c>
      <c r="V92" s="279"/>
      <c r="W92" s="302"/>
      <c r="X92" s="302"/>
      <c r="Y92" s="302"/>
      <c r="Z92" s="302"/>
      <c r="AA92" s="288">
        <f t="shared" si="32"/>
        <v>40</v>
      </c>
      <c r="AB92" s="190">
        <f t="shared" si="33"/>
        <v>10</v>
      </c>
      <c r="AC92" s="24">
        <f t="shared" si="34"/>
        <v>50</v>
      </c>
    </row>
    <row r="93" spans="1:29" ht="24.75" customHeight="1">
      <c r="A93" s="338" t="s">
        <v>241</v>
      </c>
      <c r="B93" s="386" t="s">
        <v>178</v>
      </c>
      <c r="C93" s="183" t="s">
        <v>131</v>
      </c>
      <c r="D93" s="116" t="s">
        <v>26</v>
      </c>
      <c r="E93" s="183" t="s">
        <v>145</v>
      </c>
      <c r="F93" s="115" t="s">
        <v>158</v>
      </c>
      <c r="G93" s="13"/>
      <c r="H93" s="22">
        <v>2</v>
      </c>
      <c r="I93" s="303">
        <v>30</v>
      </c>
      <c r="J93" s="130"/>
      <c r="K93" s="270"/>
      <c r="L93" s="270"/>
      <c r="M93" s="270"/>
      <c r="N93" s="270"/>
      <c r="O93" s="271"/>
      <c r="P93" s="291">
        <f t="shared" si="28"/>
        <v>20</v>
      </c>
      <c r="Q93" s="22">
        <f t="shared" si="29"/>
        <v>30</v>
      </c>
      <c r="R93" s="173">
        <f t="shared" si="30"/>
        <v>50</v>
      </c>
      <c r="S93" s="22">
        <f t="shared" si="35"/>
        <v>2</v>
      </c>
      <c r="T93" s="308">
        <v>15</v>
      </c>
      <c r="U93" s="130"/>
      <c r="V93" s="270"/>
      <c r="W93" s="270"/>
      <c r="X93" s="270"/>
      <c r="Y93" s="270"/>
      <c r="Z93" s="270"/>
      <c r="AA93" s="291">
        <f t="shared" si="32"/>
        <v>35</v>
      </c>
      <c r="AB93" s="22">
        <f t="shared" si="33"/>
        <v>15</v>
      </c>
      <c r="AC93" s="22">
        <f t="shared" si="34"/>
        <v>50</v>
      </c>
    </row>
    <row r="94" spans="1:29" ht="24.75" customHeight="1">
      <c r="A94" s="338"/>
      <c r="B94" s="386"/>
      <c r="C94" s="136" t="s">
        <v>132</v>
      </c>
      <c r="D94" s="117" t="s">
        <v>26</v>
      </c>
      <c r="E94" s="137" t="s">
        <v>145</v>
      </c>
      <c r="F94" s="110" t="s">
        <v>159</v>
      </c>
      <c r="G94" s="13"/>
      <c r="H94" s="22">
        <v>2</v>
      </c>
      <c r="I94" s="303"/>
      <c r="J94" s="130">
        <v>30</v>
      </c>
      <c r="K94" s="270"/>
      <c r="L94" s="270"/>
      <c r="M94" s="270"/>
      <c r="N94" s="270"/>
      <c r="O94" s="271"/>
      <c r="P94" s="272">
        <f t="shared" si="28"/>
        <v>20</v>
      </c>
      <c r="Q94" s="23">
        <f t="shared" si="29"/>
        <v>30</v>
      </c>
      <c r="R94" s="46">
        <f t="shared" si="30"/>
        <v>50</v>
      </c>
      <c r="S94" s="23">
        <f t="shared" si="35"/>
        <v>2</v>
      </c>
      <c r="T94" s="308"/>
      <c r="U94" s="130">
        <v>10</v>
      </c>
      <c r="V94" s="273"/>
      <c r="W94" s="273"/>
      <c r="X94" s="273"/>
      <c r="Y94" s="273"/>
      <c r="Z94" s="273"/>
      <c r="AA94" s="272">
        <f t="shared" si="32"/>
        <v>40</v>
      </c>
      <c r="AB94" s="23">
        <f t="shared" si="33"/>
        <v>10</v>
      </c>
      <c r="AC94" s="23">
        <f t="shared" si="34"/>
        <v>50</v>
      </c>
    </row>
    <row r="95" spans="1:29" ht="24.75" customHeight="1">
      <c r="A95" s="338"/>
      <c r="B95" s="386"/>
      <c r="C95" s="137" t="s">
        <v>119</v>
      </c>
      <c r="D95" s="117" t="s">
        <v>26</v>
      </c>
      <c r="E95" s="137" t="s">
        <v>145</v>
      </c>
      <c r="F95" s="110" t="s">
        <v>158</v>
      </c>
      <c r="G95" s="13"/>
      <c r="H95" s="22">
        <v>2</v>
      </c>
      <c r="I95" s="303">
        <v>15</v>
      </c>
      <c r="J95" s="130"/>
      <c r="K95" s="270"/>
      <c r="L95" s="270"/>
      <c r="M95" s="270"/>
      <c r="N95" s="270"/>
      <c r="O95" s="271"/>
      <c r="P95" s="272">
        <f t="shared" si="28"/>
        <v>35</v>
      </c>
      <c r="Q95" s="23">
        <f t="shared" si="29"/>
        <v>15</v>
      </c>
      <c r="R95" s="46">
        <f t="shared" si="30"/>
        <v>50</v>
      </c>
      <c r="S95" s="23">
        <f t="shared" si="35"/>
        <v>2</v>
      </c>
      <c r="T95" s="308">
        <v>10</v>
      </c>
      <c r="U95" s="130"/>
      <c r="V95" s="273"/>
      <c r="W95" s="273"/>
      <c r="X95" s="273"/>
      <c r="Y95" s="273"/>
      <c r="Z95" s="273"/>
      <c r="AA95" s="272">
        <f t="shared" si="32"/>
        <v>40</v>
      </c>
      <c r="AB95" s="23">
        <f t="shared" si="33"/>
        <v>10</v>
      </c>
      <c r="AC95" s="23">
        <f t="shared" si="34"/>
        <v>50</v>
      </c>
    </row>
    <row r="96" spans="1:29" ht="24.75" customHeight="1">
      <c r="A96" s="338"/>
      <c r="B96" s="386"/>
      <c r="C96" s="137" t="s">
        <v>81</v>
      </c>
      <c r="D96" s="117" t="s">
        <v>26</v>
      </c>
      <c r="E96" s="137" t="s">
        <v>145</v>
      </c>
      <c r="F96" s="110" t="s">
        <v>159</v>
      </c>
      <c r="G96" s="13"/>
      <c r="H96" s="22">
        <v>2</v>
      </c>
      <c r="I96" s="303"/>
      <c r="J96" s="130">
        <v>30</v>
      </c>
      <c r="K96" s="270"/>
      <c r="L96" s="270"/>
      <c r="M96" s="270"/>
      <c r="N96" s="270"/>
      <c r="O96" s="271"/>
      <c r="P96" s="272">
        <f t="shared" si="28"/>
        <v>20</v>
      </c>
      <c r="Q96" s="23">
        <f t="shared" si="29"/>
        <v>30</v>
      </c>
      <c r="R96" s="46">
        <f t="shared" si="30"/>
        <v>50</v>
      </c>
      <c r="S96" s="23">
        <f t="shared" si="35"/>
        <v>2</v>
      </c>
      <c r="T96" s="308"/>
      <c r="U96" s="130">
        <v>10</v>
      </c>
      <c r="V96" s="273"/>
      <c r="W96" s="273"/>
      <c r="X96" s="273"/>
      <c r="Y96" s="273"/>
      <c r="Z96" s="273"/>
      <c r="AA96" s="272">
        <f t="shared" si="32"/>
        <v>40</v>
      </c>
      <c r="AB96" s="23">
        <f t="shared" si="33"/>
        <v>10</v>
      </c>
      <c r="AC96" s="23">
        <f t="shared" si="34"/>
        <v>50</v>
      </c>
    </row>
    <row r="97" spans="1:29" ht="24.75" customHeight="1">
      <c r="A97" s="338"/>
      <c r="B97" s="386"/>
      <c r="C97" s="145" t="s">
        <v>133</v>
      </c>
      <c r="D97" s="118" t="s">
        <v>27</v>
      </c>
      <c r="E97" s="137" t="s">
        <v>145</v>
      </c>
      <c r="F97" s="110" t="s">
        <v>158</v>
      </c>
      <c r="G97" s="13"/>
      <c r="H97" s="22">
        <v>2</v>
      </c>
      <c r="I97" s="303">
        <v>30</v>
      </c>
      <c r="J97" s="130"/>
      <c r="K97" s="270"/>
      <c r="L97" s="270"/>
      <c r="M97" s="270"/>
      <c r="N97" s="270"/>
      <c r="O97" s="271"/>
      <c r="P97" s="272">
        <f t="shared" si="28"/>
        <v>20</v>
      </c>
      <c r="Q97" s="23">
        <f t="shared" si="29"/>
        <v>30</v>
      </c>
      <c r="R97" s="46">
        <f t="shared" si="30"/>
        <v>50</v>
      </c>
      <c r="S97" s="23">
        <f t="shared" si="35"/>
        <v>2</v>
      </c>
      <c r="T97" s="308">
        <v>10</v>
      </c>
      <c r="U97" s="130"/>
      <c r="V97" s="273"/>
      <c r="W97" s="273"/>
      <c r="X97" s="273"/>
      <c r="Y97" s="273"/>
      <c r="Z97" s="273"/>
      <c r="AA97" s="272">
        <f t="shared" si="32"/>
        <v>40</v>
      </c>
      <c r="AB97" s="23">
        <f t="shared" si="33"/>
        <v>10</v>
      </c>
      <c r="AC97" s="23">
        <f t="shared" si="34"/>
        <v>50</v>
      </c>
    </row>
    <row r="98" spans="1:29" ht="24.75" customHeight="1">
      <c r="A98" s="338"/>
      <c r="B98" s="386"/>
      <c r="C98" s="145" t="s">
        <v>134</v>
      </c>
      <c r="D98" s="117" t="s">
        <v>26</v>
      </c>
      <c r="E98" s="137" t="s">
        <v>145</v>
      </c>
      <c r="F98" s="110" t="s">
        <v>159</v>
      </c>
      <c r="G98" s="13"/>
      <c r="H98" s="22">
        <v>2</v>
      </c>
      <c r="I98" s="303"/>
      <c r="J98" s="130">
        <v>30</v>
      </c>
      <c r="K98" s="270"/>
      <c r="L98" s="270"/>
      <c r="M98" s="270"/>
      <c r="N98" s="270"/>
      <c r="O98" s="271"/>
      <c r="P98" s="272">
        <f t="shared" si="28"/>
        <v>20</v>
      </c>
      <c r="Q98" s="23">
        <f t="shared" si="29"/>
        <v>30</v>
      </c>
      <c r="R98" s="46">
        <f t="shared" si="30"/>
        <v>50</v>
      </c>
      <c r="S98" s="23">
        <f t="shared" si="35"/>
        <v>2</v>
      </c>
      <c r="T98" s="308"/>
      <c r="U98" s="130">
        <v>10</v>
      </c>
      <c r="V98" s="273"/>
      <c r="W98" s="273"/>
      <c r="X98" s="273"/>
      <c r="Y98" s="273"/>
      <c r="Z98" s="273"/>
      <c r="AA98" s="272">
        <f t="shared" si="32"/>
        <v>40</v>
      </c>
      <c r="AB98" s="23">
        <f t="shared" si="33"/>
        <v>10</v>
      </c>
      <c r="AC98" s="23">
        <f t="shared" si="34"/>
        <v>50</v>
      </c>
    </row>
    <row r="99" spans="1:29" ht="24.75" customHeight="1">
      <c r="A99" s="338"/>
      <c r="B99" s="386"/>
      <c r="C99" s="137" t="s">
        <v>102</v>
      </c>
      <c r="D99" s="117" t="s">
        <v>26</v>
      </c>
      <c r="E99" s="137" t="s">
        <v>145</v>
      </c>
      <c r="F99" s="110" t="s">
        <v>158</v>
      </c>
      <c r="G99" s="13"/>
      <c r="H99" s="22">
        <v>1</v>
      </c>
      <c r="I99" s="303">
        <v>15</v>
      </c>
      <c r="J99" s="130"/>
      <c r="K99" s="270"/>
      <c r="L99" s="270"/>
      <c r="M99" s="270"/>
      <c r="N99" s="270"/>
      <c r="O99" s="271"/>
      <c r="P99" s="272">
        <f t="shared" si="28"/>
        <v>10</v>
      </c>
      <c r="Q99" s="23">
        <f t="shared" si="29"/>
        <v>15</v>
      </c>
      <c r="R99" s="46">
        <f t="shared" si="30"/>
        <v>25</v>
      </c>
      <c r="S99" s="23">
        <f t="shared" si="35"/>
        <v>1</v>
      </c>
      <c r="T99" s="308">
        <v>10</v>
      </c>
      <c r="U99" s="130"/>
      <c r="V99" s="273"/>
      <c r="W99" s="273"/>
      <c r="X99" s="273"/>
      <c r="Y99" s="273"/>
      <c r="Z99" s="273"/>
      <c r="AA99" s="272">
        <f t="shared" si="32"/>
        <v>15</v>
      </c>
      <c r="AB99" s="23">
        <f t="shared" si="33"/>
        <v>10</v>
      </c>
      <c r="AC99" s="23">
        <f t="shared" si="34"/>
        <v>25</v>
      </c>
    </row>
    <row r="100" spans="1:29" ht="24.75" customHeight="1" thickBot="1">
      <c r="A100" s="339"/>
      <c r="B100" s="388"/>
      <c r="C100" s="179" t="s">
        <v>80</v>
      </c>
      <c r="D100" s="119" t="s">
        <v>26</v>
      </c>
      <c r="E100" s="119" t="s">
        <v>145</v>
      </c>
      <c r="F100" s="111" t="s">
        <v>159</v>
      </c>
      <c r="G100" s="13"/>
      <c r="H100" s="32">
        <v>2</v>
      </c>
      <c r="I100" s="304"/>
      <c r="J100" s="233">
        <v>30</v>
      </c>
      <c r="K100" s="276"/>
      <c r="L100" s="276"/>
      <c r="M100" s="276"/>
      <c r="N100" s="276"/>
      <c r="O100" s="277"/>
      <c r="P100" s="294">
        <f t="shared" si="28"/>
        <v>20</v>
      </c>
      <c r="Q100" s="32">
        <f t="shared" si="29"/>
        <v>30</v>
      </c>
      <c r="R100" s="169">
        <f t="shared" si="30"/>
        <v>50</v>
      </c>
      <c r="S100" s="32">
        <f t="shared" si="35"/>
        <v>2</v>
      </c>
      <c r="T100" s="309"/>
      <c r="U100" s="233">
        <v>10</v>
      </c>
      <c r="V100" s="276"/>
      <c r="W100" s="276"/>
      <c r="X100" s="276"/>
      <c r="Y100" s="276"/>
      <c r="Z100" s="276"/>
      <c r="AA100" s="294">
        <f t="shared" si="32"/>
        <v>40</v>
      </c>
      <c r="AB100" s="32">
        <f t="shared" si="33"/>
        <v>10</v>
      </c>
      <c r="AC100" s="32">
        <f t="shared" si="34"/>
        <v>50</v>
      </c>
    </row>
    <row r="101" spans="1:29" ht="24.75" customHeight="1">
      <c r="A101" s="340" t="s">
        <v>242</v>
      </c>
      <c r="B101" s="337" t="s">
        <v>236</v>
      </c>
      <c r="C101" s="174" t="s">
        <v>201</v>
      </c>
      <c r="D101" s="174" t="s">
        <v>26</v>
      </c>
      <c r="E101" s="174" t="s">
        <v>145</v>
      </c>
      <c r="F101" s="109" t="s">
        <v>158</v>
      </c>
      <c r="G101" s="11"/>
      <c r="H101" s="35">
        <v>2</v>
      </c>
      <c r="I101" s="305">
        <v>30</v>
      </c>
      <c r="J101" s="99"/>
      <c r="K101" s="263"/>
      <c r="L101" s="263"/>
      <c r="M101" s="263"/>
      <c r="N101" s="263"/>
      <c r="O101" s="264"/>
      <c r="P101" s="265">
        <f t="shared" si="28"/>
        <v>20</v>
      </c>
      <c r="Q101" s="35">
        <f t="shared" si="29"/>
        <v>30</v>
      </c>
      <c r="R101" s="28">
        <f t="shared" si="30"/>
        <v>50</v>
      </c>
      <c r="S101" s="35">
        <f t="shared" si="35"/>
        <v>2</v>
      </c>
      <c r="T101" s="310">
        <v>10</v>
      </c>
      <c r="U101" s="99"/>
      <c r="V101" s="263"/>
      <c r="W101" s="263"/>
      <c r="X101" s="263"/>
      <c r="Y101" s="263"/>
      <c r="Z101" s="263"/>
      <c r="AA101" s="265">
        <f t="shared" si="32"/>
        <v>40</v>
      </c>
      <c r="AB101" s="35">
        <f t="shared" si="33"/>
        <v>10</v>
      </c>
      <c r="AC101" s="35">
        <f t="shared" si="34"/>
        <v>50</v>
      </c>
    </row>
    <row r="102" spans="1:29" ht="24.75" customHeight="1">
      <c r="A102" s="341"/>
      <c r="B102" s="338"/>
      <c r="C102" s="175" t="s">
        <v>202</v>
      </c>
      <c r="D102" s="175" t="s">
        <v>26</v>
      </c>
      <c r="E102" s="175" t="s">
        <v>145</v>
      </c>
      <c r="F102" s="110" t="s">
        <v>159</v>
      </c>
      <c r="G102" s="11"/>
      <c r="H102" s="22">
        <v>2</v>
      </c>
      <c r="I102" s="303"/>
      <c r="J102" s="130"/>
      <c r="K102" s="273">
        <v>30</v>
      </c>
      <c r="L102" s="273"/>
      <c r="M102" s="273"/>
      <c r="N102" s="273"/>
      <c r="O102" s="274"/>
      <c r="P102" s="272">
        <f t="shared" si="28"/>
        <v>20</v>
      </c>
      <c r="Q102" s="23">
        <f t="shared" si="29"/>
        <v>30</v>
      </c>
      <c r="R102" s="46">
        <f t="shared" si="30"/>
        <v>50</v>
      </c>
      <c r="S102" s="23">
        <f t="shared" si="35"/>
        <v>2</v>
      </c>
      <c r="T102" s="311"/>
      <c r="U102" s="100"/>
      <c r="V102" s="273">
        <v>15</v>
      </c>
      <c r="W102" s="273"/>
      <c r="X102" s="273"/>
      <c r="Y102" s="273"/>
      <c r="Z102" s="273"/>
      <c r="AA102" s="272">
        <f t="shared" si="32"/>
        <v>35</v>
      </c>
      <c r="AB102" s="23">
        <f t="shared" si="33"/>
        <v>15</v>
      </c>
      <c r="AC102" s="23">
        <f t="shared" si="34"/>
        <v>50</v>
      </c>
    </row>
    <row r="103" spans="1:29" ht="24.75" customHeight="1">
      <c r="A103" s="341"/>
      <c r="B103" s="338"/>
      <c r="C103" s="175" t="s">
        <v>207</v>
      </c>
      <c r="D103" s="184" t="s">
        <v>27</v>
      </c>
      <c r="E103" s="175" t="s">
        <v>145</v>
      </c>
      <c r="F103" s="110" t="s">
        <v>158</v>
      </c>
      <c r="G103" s="11"/>
      <c r="H103" s="22">
        <v>3</v>
      </c>
      <c r="I103" s="303">
        <v>40</v>
      </c>
      <c r="J103" s="130"/>
      <c r="K103" s="270"/>
      <c r="L103" s="270"/>
      <c r="M103" s="270"/>
      <c r="N103" s="270"/>
      <c r="O103" s="271"/>
      <c r="P103" s="272">
        <f t="shared" si="28"/>
        <v>35</v>
      </c>
      <c r="Q103" s="23">
        <f t="shared" si="29"/>
        <v>40</v>
      </c>
      <c r="R103" s="46">
        <f t="shared" si="30"/>
        <v>75</v>
      </c>
      <c r="S103" s="23">
        <f t="shared" si="35"/>
        <v>3</v>
      </c>
      <c r="T103" s="308">
        <v>15</v>
      </c>
      <c r="U103" s="130"/>
      <c r="V103" s="273"/>
      <c r="W103" s="273"/>
      <c r="X103" s="273"/>
      <c r="Y103" s="273"/>
      <c r="Z103" s="273"/>
      <c r="AA103" s="272">
        <f t="shared" si="32"/>
        <v>60</v>
      </c>
      <c r="AB103" s="23">
        <f t="shared" si="33"/>
        <v>15</v>
      </c>
      <c r="AC103" s="23">
        <f t="shared" si="34"/>
        <v>75</v>
      </c>
    </row>
    <row r="104" spans="1:29" ht="24.75" customHeight="1">
      <c r="A104" s="341"/>
      <c r="B104" s="338"/>
      <c r="C104" s="175" t="s">
        <v>208</v>
      </c>
      <c r="D104" s="117" t="s">
        <v>26</v>
      </c>
      <c r="E104" s="175" t="s">
        <v>145</v>
      </c>
      <c r="F104" s="110" t="s">
        <v>159</v>
      </c>
      <c r="G104" s="11"/>
      <c r="H104" s="22">
        <v>3</v>
      </c>
      <c r="I104" s="303"/>
      <c r="J104" s="130"/>
      <c r="K104" s="270">
        <v>40</v>
      </c>
      <c r="L104" s="270"/>
      <c r="M104" s="270"/>
      <c r="N104" s="270"/>
      <c r="O104" s="271"/>
      <c r="P104" s="272">
        <f t="shared" si="28"/>
        <v>35</v>
      </c>
      <c r="Q104" s="23">
        <f t="shared" si="29"/>
        <v>40</v>
      </c>
      <c r="R104" s="46">
        <f t="shared" si="30"/>
        <v>75</v>
      </c>
      <c r="S104" s="23">
        <f t="shared" si="35"/>
        <v>3</v>
      </c>
      <c r="T104" s="308"/>
      <c r="U104" s="130"/>
      <c r="V104" s="273">
        <v>20</v>
      </c>
      <c r="W104" s="273"/>
      <c r="X104" s="273"/>
      <c r="Y104" s="273"/>
      <c r="Z104" s="273"/>
      <c r="AA104" s="272">
        <f t="shared" si="32"/>
        <v>55</v>
      </c>
      <c r="AB104" s="23">
        <f t="shared" si="33"/>
        <v>20</v>
      </c>
      <c r="AC104" s="23">
        <f t="shared" si="34"/>
        <v>75</v>
      </c>
    </row>
    <row r="105" spans="1:29" ht="24.75" customHeight="1">
      <c r="A105" s="341"/>
      <c r="B105" s="338"/>
      <c r="C105" s="177" t="s">
        <v>209</v>
      </c>
      <c r="D105" s="134" t="s">
        <v>26</v>
      </c>
      <c r="E105" s="175" t="s">
        <v>145</v>
      </c>
      <c r="F105" s="110" t="s">
        <v>158</v>
      </c>
      <c r="G105" s="11"/>
      <c r="H105" s="22">
        <v>2</v>
      </c>
      <c r="I105" s="303">
        <v>30</v>
      </c>
      <c r="J105" s="130"/>
      <c r="K105" s="270"/>
      <c r="L105" s="270"/>
      <c r="M105" s="270"/>
      <c r="N105" s="270"/>
      <c r="O105" s="271"/>
      <c r="P105" s="272">
        <f t="shared" si="28"/>
        <v>20</v>
      </c>
      <c r="Q105" s="23">
        <f t="shared" si="29"/>
        <v>30</v>
      </c>
      <c r="R105" s="46">
        <f t="shared" si="30"/>
        <v>50</v>
      </c>
      <c r="S105" s="23">
        <f t="shared" si="35"/>
        <v>2</v>
      </c>
      <c r="T105" s="308">
        <v>10</v>
      </c>
      <c r="U105" s="130"/>
      <c r="V105" s="273"/>
      <c r="W105" s="273"/>
      <c r="X105" s="273"/>
      <c r="Y105" s="273"/>
      <c r="Z105" s="273"/>
      <c r="AA105" s="272">
        <f t="shared" si="32"/>
        <v>40</v>
      </c>
      <c r="AB105" s="23">
        <f t="shared" si="33"/>
        <v>10</v>
      </c>
      <c r="AC105" s="23">
        <f t="shared" si="34"/>
        <v>50</v>
      </c>
    </row>
    <row r="106" spans="1:29" ht="24.75" customHeight="1" thickBot="1">
      <c r="A106" s="342"/>
      <c r="B106" s="339"/>
      <c r="C106" s="176" t="s">
        <v>210</v>
      </c>
      <c r="D106" s="180" t="s">
        <v>26</v>
      </c>
      <c r="E106" s="176" t="s">
        <v>145</v>
      </c>
      <c r="F106" s="112" t="s">
        <v>159</v>
      </c>
      <c r="G106" s="11"/>
      <c r="H106" s="25">
        <v>3</v>
      </c>
      <c r="I106" s="306"/>
      <c r="J106" s="307"/>
      <c r="K106" s="257">
        <v>40</v>
      </c>
      <c r="L106" s="257"/>
      <c r="M106" s="257"/>
      <c r="N106" s="257"/>
      <c r="O106" s="267"/>
      <c r="P106" s="288">
        <f t="shared" si="28"/>
        <v>35</v>
      </c>
      <c r="Q106" s="24">
        <f t="shared" si="29"/>
        <v>40</v>
      </c>
      <c r="R106" s="29">
        <f t="shared" si="30"/>
        <v>75</v>
      </c>
      <c r="S106" s="24">
        <f t="shared" si="35"/>
        <v>3</v>
      </c>
      <c r="T106" s="312"/>
      <c r="U106" s="307"/>
      <c r="V106" s="279">
        <v>15</v>
      </c>
      <c r="W106" s="279"/>
      <c r="X106" s="279"/>
      <c r="Y106" s="279"/>
      <c r="Z106" s="279"/>
      <c r="AA106" s="288">
        <f t="shared" si="32"/>
        <v>60</v>
      </c>
      <c r="AB106" s="24">
        <f t="shared" si="33"/>
        <v>15</v>
      </c>
      <c r="AC106" s="24">
        <f t="shared" si="34"/>
        <v>75</v>
      </c>
    </row>
    <row r="107" spans="1:29" ht="21" customHeight="1" thickBot="1">
      <c r="A107" s="374" t="s">
        <v>8</v>
      </c>
      <c r="B107" s="375"/>
      <c r="C107" s="375"/>
      <c r="D107" s="375"/>
      <c r="E107" s="375"/>
      <c r="F107" s="376"/>
      <c r="G107" s="12"/>
      <c r="H107" s="21">
        <f aca="true" t="shared" si="36" ref="H107:AC107">SUM(H108:H122)+SUM(H127:H135)</f>
        <v>32</v>
      </c>
      <c r="I107" s="21">
        <f t="shared" si="36"/>
        <v>200</v>
      </c>
      <c r="J107" s="21">
        <f t="shared" si="36"/>
        <v>180</v>
      </c>
      <c r="K107" s="21">
        <f t="shared" si="36"/>
        <v>90</v>
      </c>
      <c r="L107" s="21">
        <f t="shared" si="36"/>
        <v>60</v>
      </c>
      <c r="M107" s="21">
        <f t="shared" si="36"/>
        <v>25</v>
      </c>
      <c r="N107" s="21">
        <f t="shared" si="36"/>
        <v>0</v>
      </c>
      <c r="O107" s="21">
        <f t="shared" si="36"/>
        <v>0</v>
      </c>
      <c r="P107" s="21">
        <f t="shared" si="36"/>
        <v>245</v>
      </c>
      <c r="Q107" s="21">
        <f t="shared" si="36"/>
        <v>555</v>
      </c>
      <c r="R107" s="21">
        <f t="shared" si="36"/>
        <v>800</v>
      </c>
      <c r="S107" s="21">
        <f t="shared" si="36"/>
        <v>32</v>
      </c>
      <c r="T107" s="21">
        <f t="shared" si="36"/>
        <v>135</v>
      </c>
      <c r="U107" s="21">
        <f t="shared" si="36"/>
        <v>65</v>
      </c>
      <c r="V107" s="21">
        <f t="shared" si="36"/>
        <v>65</v>
      </c>
      <c r="W107" s="21">
        <f t="shared" si="36"/>
        <v>35</v>
      </c>
      <c r="X107" s="21">
        <f t="shared" si="36"/>
        <v>15</v>
      </c>
      <c r="Y107" s="21">
        <f t="shared" si="36"/>
        <v>0</v>
      </c>
      <c r="Z107" s="21">
        <f t="shared" si="36"/>
        <v>0</v>
      </c>
      <c r="AA107" s="21">
        <f t="shared" si="36"/>
        <v>485</v>
      </c>
      <c r="AB107" s="21">
        <f t="shared" si="36"/>
        <v>315</v>
      </c>
      <c r="AC107" s="21">
        <f t="shared" si="36"/>
        <v>800</v>
      </c>
    </row>
    <row r="108" spans="1:29" ht="48" customHeight="1" thickBot="1">
      <c r="A108" s="120" t="s">
        <v>180</v>
      </c>
      <c r="B108" s="121" t="s">
        <v>179</v>
      </c>
      <c r="C108" s="122" t="s">
        <v>232</v>
      </c>
      <c r="D108" s="122" t="s">
        <v>26</v>
      </c>
      <c r="E108" s="123" t="s">
        <v>145</v>
      </c>
      <c r="F108" s="124" t="s">
        <v>150</v>
      </c>
      <c r="G108" s="13"/>
      <c r="H108" s="21">
        <v>1</v>
      </c>
      <c r="I108" s="259"/>
      <c r="J108" s="258"/>
      <c r="K108" s="258"/>
      <c r="L108" s="258"/>
      <c r="M108" s="258">
        <v>25</v>
      </c>
      <c r="N108" s="258"/>
      <c r="O108" s="260"/>
      <c r="P108" s="261">
        <f aca="true" t="shared" si="37" ref="P108:P149">H108*25-Q108</f>
        <v>0</v>
      </c>
      <c r="Q108" s="27">
        <f aca="true" t="shared" si="38" ref="Q108:Q149">SUM(I108:O108)</f>
        <v>25</v>
      </c>
      <c r="R108" s="21">
        <f aca="true" t="shared" si="39" ref="R108:R149">SUM(I108:P108)</f>
        <v>25</v>
      </c>
      <c r="S108" s="20">
        <f aca="true" t="shared" si="40" ref="S108:S149">H108</f>
        <v>1</v>
      </c>
      <c r="T108" s="295"/>
      <c r="U108" s="296"/>
      <c r="V108" s="296"/>
      <c r="W108" s="296"/>
      <c r="X108" s="296">
        <v>15</v>
      </c>
      <c r="Y108" s="296"/>
      <c r="Z108" s="296"/>
      <c r="AA108" s="261">
        <f aca="true" t="shared" si="41" ref="AA108:AA149">S108*25-AB108</f>
        <v>10</v>
      </c>
      <c r="AB108" s="25">
        <f aca="true" t="shared" si="42" ref="AB108:AB149">SUM(T108:Z108)</f>
        <v>15</v>
      </c>
      <c r="AC108" s="38">
        <f aca="true" t="shared" si="43" ref="AC108:AC149">SUM(T108:AA108)</f>
        <v>25</v>
      </c>
    </row>
    <row r="109" spans="1:29" ht="24.75" customHeight="1">
      <c r="A109" s="346" t="s">
        <v>171</v>
      </c>
      <c r="B109" s="401" t="s">
        <v>182</v>
      </c>
      <c r="C109" s="73" t="s">
        <v>57</v>
      </c>
      <c r="D109" s="73" t="s">
        <v>26</v>
      </c>
      <c r="E109" s="73" t="s">
        <v>146</v>
      </c>
      <c r="F109" s="88" t="s">
        <v>155</v>
      </c>
      <c r="G109" s="13"/>
      <c r="H109" s="35">
        <v>1</v>
      </c>
      <c r="I109" s="262">
        <v>20</v>
      </c>
      <c r="J109" s="263"/>
      <c r="K109" s="263"/>
      <c r="L109" s="263"/>
      <c r="M109" s="263"/>
      <c r="N109" s="263"/>
      <c r="O109" s="263"/>
      <c r="P109" s="265">
        <f t="shared" si="37"/>
        <v>5</v>
      </c>
      <c r="Q109" s="35">
        <f t="shared" si="38"/>
        <v>20</v>
      </c>
      <c r="R109" s="28">
        <f t="shared" si="39"/>
        <v>25</v>
      </c>
      <c r="S109" s="35">
        <f t="shared" si="40"/>
        <v>1</v>
      </c>
      <c r="T109" s="286">
        <v>15</v>
      </c>
      <c r="U109" s="263"/>
      <c r="V109" s="263"/>
      <c r="W109" s="263"/>
      <c r="X109" s="263"/>
      <c r="Y109" s="263"/>
      <c r="Z109" s="263"/>
      <c r="AA109" s="265">
        <f t="shared" si="41"/>
        <v>10</v>
      </c>
      <c r="AB109" s="35">
        <f t="shared" si="42"/>
        <v>15</v>
      </c>
      <c r="AC109" s="35">
        <f t="shared" si="43"/>
        <v>25</v>
      </c>
    </row>
    <row r="110" spans="1:29" ht="24.75" customHeight="1">
      <c r="A110" s="347"/>
      <c r="B110" s="378"/>
      <c r="C110" s="1" t="s">
        <v>62</v>
      </c>
      <c r="D110" s="1" t="s">
        <v>26</v>
      </c>
      <c r="E110" s="1" t="s">
        <v>146</v>
      </c>
      <c r="F110" s="90" t="s">
        <v>152</v>
      </c>
      <c r="G110" s="13"/>
      <c r="H110" s="22">
        <v>1</v>
      </c>
      <c r="I110" s="269"/>
      <c r="J110" s="270"/>
      <c r="K110" s="270"/>
      <c r="L110" s="270">
        <v>20</v>
      </c>
      <c r="M110" s="270"/>
      <c r="N110" s="270"/>
      <c r="O110" s="270"/>
      <c r="P110" s="272">
        <f t="shared" si="37"/>
        <v>5</v>
      </c>
      <c r="Q110" s="23">
        <f t="shared" si="38"/>
        <v>20</v>
      </c>
      <c r="R110" s="46">
        <f t="shared" si="39"/>
        <v>25</v>
      </c>
      <c r="S110" s="23">
        <f t="shared" si="40"/>
        <v>1</v>
      </c>
      <c r="T110" s="297"/>
      <c r="U110" s="270"/>
      <c r="V110" s="270"/>
      <c r="W110" s="270">
        <v>15</v>
      </c>
      <c r="X110" s="270"/>
      <c r="Y110" s="270"/>
      <c r="Z110" s="270"/>
      <c r="AA110" s="272">
        <f t="shared" si="41"/>
        <v>10</v>
      </c>
      <c r="AB110" s="23">
        <f t="shared" si="42"/>
        <v>15</v>
      </c>
      <c r="AC110" s="23">
        <f t="shared" si="43"/>
        <v>25</v>
      </c>
    </row>
    <row r="111" spans="1:29" ht="24.75" customHeight="1">
      <c r="A111" s="347"/>
      <c r="B111" s="378"/>
      <c r="C111" s="1" t="s">
        <v>58</v>
      </c>
      <c r="D111" s="1" t="s">
        <v>26</v>
      </c>
      <c r="E111" s="1" t="s">
        <v>146</v>
      </c>
      <c r="F111" s="90" t="s">
        <v>155</v>
      </c>
      <c r="G111" s="13"/>
      <c r="H111" s="23">
        <v>1</v>
      </c>
      <c r="I111" s="162">
        <v>20</v>
      </c>
      <c r="J111" s="273"/>
      <c r="K111" s="273"/>
      <c r="L111" s="273"/>
      <c r="M111" s="273"/>
      <c r="N111" s="273"/>
      <c r="O111" s="273"/>
      <c r="P111" s="272">
        <f t="shared" si="37"/>
        <v>5</v>
      </c>
      <c r="Q111" s="23">
        <f t="shared" si="38"/>
        <v>20</v>
      </c>
      <c r="R111" s="46">
        <f t="shared" si="39"/>
        <v>25</v>
      </c>
      <c r="S111" s="23">
        <f t="shared" si="40"/>
        <v>1</v>
      </c>
      <c r="T111" s="289">
        <v>15</v>
      </c>
      <c r="U111" s="273"/>
      <c r="V111" s="273"/>
      <c r="W111" s="273"/>
      <c r="X111" s="273"/>
      <c r="Y111" s="273"/>
      <c r="Z111" s="273"/>
      <c r="AA111" s="272">
        <f t="shared" si="41"/>
        <v>10</v>
      </c>
      <c r="AB111" s="23">
        <f t="shared" si="42"/>
        <v>15</v>
      </c>
      <c r="AC111" s="23">
        <f t="shared" si="43"/>
        <v>25</v>
      </c>
    </row>
    <row r="112" spans="1:29" ht="24.75" customHeight="1">
      <c r="A112" s="347"/>
      <c r="B112" s="378"/>
      <c r="C112" s="1" t="s">
        <v>61</v>
      </c>
      <c r="D112" s="1" t="s">
        <v>26</v>
      </c>
      <c r="E112" s="1" t="s">
        <v>146</v>
      </c>
      <c r="F112" s="90" t="s">
        <v>152</v>
      </c>
      <c r="G112" s="13"/>
      <c r="H112" s="23">
        <v>1</v>
      </c>
      <c r="I112" s="162"/>
      <c r="J112" s="273"/>
      <c r="K112" s="273">
        <v>20</v>
      </c>
      <c r="L112" s="273"/>
      <c r="M112" s="273"/>
      <c r="N112" s="273"/>
      <c r="O112" s="273"/>
      <c r="P112" s="272">
        <f t="shared" si="37"/>
        <v>5</v>
      </c>
      <c r="Q112" s="23">
        <f t="shared" si="38"/>
        <v>20</v>
      </c>
      <c r="R112" s="46">
        <f t="shared" si="39"/>
        <v>25</v>
      </c>
      <c r="S112" s="23">
        <f t="shared" si="40"/>
        <v>1</v>
      </c>
      <c r="T112" s="289"/>
      <c r="U112" s="273"/>
      <c r="V112" s="273">
        <v>15</v>
      </c>
      <c r="W112" s="273"/>
      <c r="X112" s="273"/>
      <c r="Y112" s="273"/>
      <c r="Z112" s="273"/>
      <c r="AA112" s="272">
        <f t="shared" si="41"/>
        <v>10</v>
      </c>
      <c r="AB112" s="23">
        <f t="shared" si="42"/>
        <v>15</v>
      </c>
      <c r="AC112" s="23">
        <f t="shared" si="43"/>
        <v>25</v>
      </c>
    </row>
    <row r="113" spans="1:29" ht="24.75" customHeight="1">
      <c r="A113" s="347"/>
      <c r="B113" s="378"/>
      <c r="C113" s="1" t="s">
        <v>59</v>
      </c>
      <c r="D113" s="1" t="s">
        <v>26</v>
      </c>
      <c r="E113" s="1" t="s">
        <v>146</v>
      </c>
      <c r="F113" s="90" t="s">
        <v>155</v>
      </c>
      <c r="G113" s="13"/>
      <c r="H113" s="23">
        <v>1</v>
      </c>
      <c r="I113" s="162">
        <v>20</v>
      </c>
      <c r="J113" s="273"/>
      <c r="K113" s="273"/>
      <c r="L113" s="273"/>
      <c r="M113" s="273"/>
      <c r="N113" s="273"/>
      <c r="O113" s="273"/>
      <c r="P113" s="272">
        <f t="shared" si="37"/>
        <v>5</v>
      </c>
      <c r="Q113" s="23">
        <f t="shared" si="38"/>
        <v>20</v>
      </c>
      <c r="R113" s="46">
        <f t="shared" si="39"/>
        <v>25</v>
      </c>
      <c r="S113" s="23">
        <f t="shared" si="40"/>
        <v>1</v>
      </c>
      <c r="T113" s="289">
        <v>15</v>
      </c>
      <c r="U113" s="273"/>
      <c r="V113" s="273"/>
      <c r="W113" s="273"/>
      <c r="X113" s="273"/>
      <c r="Y113" s="273"/>
      <c r="Z113" s="273"/>
      <c r="AA113" s="272">
        <f t="shared" si="41"/>
        <v>10</v>
      </c>
      <c r="AB113" s="23">
        <f t="shared" si="42"/>
        <v>15</v>
      </c>
      <c r="AC113" s="23">
        <f t="shared" si="43"/>
        <v>25</v>
      </c>
    </row>
    <row r="114" spans="1:29" ht="24.75" customHeight="1" thickBot="1">
      <c r="A114" s="348"/>
      <c r="B114" s="402"/>
      <c r="C114" s="75" t="s">
        <v>60</v>
      </c>
      <c r="D114" s="75" t="s">
        <v>26</v>
      </c>
      <c r="E114" s="125" t="s">
        <v>146</v>
      </c>
      <c r="F114" s="92" t="s">
        <v>152</v>
      </c>
      <c r="G114" s="14"/>
      <c r="H114" s="24">
        <v>1</v>
      </c>
      <c r="I114" s="278"/>
      <c r="J114" s="279"/>
      <c r="K114" s="279">
        <v>20</v>
      </c>
      <c r="L114" s="279"/>
      <c r="M114" s="279"/>
      <c r="N114" s="279"/>
      <c r="O114" s="279"/>
      <c r="P114" s="291">
        <f t="shared" si="37"/>
        <v>5</v>
      </c>
      <c r="Q114" s="24">
        <f t="shared" si="38"/>
        <v>20</v>
      </c>
      <c r="R114" s="29">
        <f t="shared" si="39"/>
        <v>25</v>
      </c>
      <c r="S114" s="32">
        <f t="shared" si="40"/>
        <v>1</v>
      </c>
      <c r="T114" s="290"/>
      <c r="U114" s="279"/>
      <c r="V114" s="279">
        <v>15</v>
      </c>
      <c r="W114" s="279"/>
      <c r="X114" s="279"/>
      <c r="Y114" s="279"/>
      <c r="Z114" s="279"/>
      <c r="AA114" s="291">
        <f t="shared" si="41"/>
        <v>10</v>
      </c>
      <c r="AB114" s="24">
        <f t="shared" si="42"/>
        <v>15</v>
      </c>
      <c r="AC114" s="24">
        <f t="shared" si="43"/>
        <v>25</v>
      </c>
    </row>
    <row r="115" spans="1:29" ht="24.75" customHeight="1">
      <c r="A115" s="346" t="s">
        <v>172</v>
      </c>
      <c r="B115" s="359" t="s">
        <v>183</v>
      </c>
      <c r="C115" s="73" t="s">
        <v>117</v>
      </c>
      <c r="D115" s="73" t="s">
        <v>26</v>
      </c>
      <c r="E115" s="73" t="s">
        <v>146</v>
      </c>
      <c r="F115" s="88" t="s">
        <v>155</v>
      </c>
      <c r="G115" s="13"/>
      <c r="H115" s="147">
        <v>1</v>
      </c>
      <c r="I115" s="161">
        <v>20</v>
      </c>
      <c r="J115" s="292"/>
      <c r="K115" s="292"/>
      <c r="L115" s="292"/>
      <c r="M115" s="292"/>
      <c r="N115" s="292"/>
      <c r="O115" s="293"/>
      <c r="P115" s="265">
        <f t="shared" si="37"/>
        <v>5</v>
      </c>
      <c r="Q115" s="35">
        <f t="shared" si="38"/>
        <v>20</v>
      </c>
      <c r="R115" s="28">
        <f t="shared" si="39"/>
        <v>25</v>
      </c>
      <c r="S115" s="35">
        <f t="shared" si="40"/>
        <v>1</v>
      </c>
      <c r="T115" s="297">
        <v>15</v>
      </c>
      <c r="U115" s="270"/>
      <c r="V115" s="270"/>
      <c r="W115" s="270"/>
      <c r="X115" s="270"/>
      <c r="Y115" s="270"/>
      <c r="Z115" s="270"/>
      <c r="AA115" s="265">
        <f t="shared" si="41"/>
        <v>10</v>
      </c>
      <c r="AB115" s="35">
        <f t="shared" si="42"/>
        <v>15</v>
      </c>
      <c r="AC115" s="35">
        <f t="shared" si="43"/>
        <v>25</v>
      </c>
    </row>
    <row r="116" spans="1:29" ht="24.75" customHeight="1">
      <c r="A116" s="347"/>
      <c r="B116" s="360"/>
      <c r="C116" s="1" t="s">
        <v>118</v>
      </c>
      <c r="D116" s="1" t="s">
        <v>26</v>
      </c>
      <c r="E116" s="1" t="s">
        <v>146</v>
      </c>
      <c r="F116" s="90" t="s">
        <v>152</v>
      </c>
      <c r="G116" s="13"/>
      <c r="H116" s="23">
        <v>1</v>
      </c>
      <c r="I116" s="162"/>
      <c r="J116" s="273"/>
      <c r="K116" s="273">
        <v>20</v>
      </c>
      <c r="L116" s="273"/>
      <c r="M116" s="273"/>
      <c r="N116" s="273"/>
      <c r="O116" s="274"/>
      <c r="P116" s="272">
        <f t="shared" si="37"/>
        <v>5</v>
      </c>
      <c r="Q116" s="23">
        <f t="shared" si="38"/>
        <v>20</v>
      </c>
      <c r="R116" s="46">
        <f t="shared" si="39"/>
        <v>25</v>
      </c>
      <c r="S116" s="23">
        <f t="shared" si="40"/>
        <v>1</v>
      </c>
      <c r="T116" s="289"/>
      <c r="U116" s="273"/>
      <c r="V116" s="273">
        <v>15</v>
      </c>
      <c r="W116" s="273"/>
      <c r="X116" s="273"/>
      <c r="Y116" s="273"/>
      <c r="Z116" s="273"/>
      <c r="AA116" s="272">
        <f t="shared" si="41"/>
        <v>10</v>
      </c>
      <c r="AB116" s="23">
        <f t="shared" si="42"/>
        <v>15</v>
      </c>
      <c r="AC116" s="23">
        <f t="shared" si="43"/>
        <v>25</v>
      </c>
    </row>
    <row r="117" spans="1:29" ht="24.75" customHeight="1">
      <c r="A117" s="347"/>
      <c r="B117" s="360"/>
      <c r="C117" s="1" t="s">
        <v>116</v>
      </c>
      <c r="D117" s="97" t="s">
        <v>27</v>
      </c>
      <c r="E117" s="1" t="s">
        <v>146</v>
      </c>
      <c r="F117" s="90" t="s">
        <v>155</v>
      </c>
      <c r="G117" s="13"/>
      <c r="H117" s="147">
        <v>1</v>
      </c>
      <c r="I117" s="161">
        <v>20</v>
      </c>
      <c r="J117" s="292"/>
      <c r="K117" s="292"/>
      <c r="L117" s="292"/>
      <c r="M117" s="292"/>
      <c r="N117" s="292"/>
      <c r="O117" s="293"/>
      <c r="P117" s="272">
        <f t="shared" si="37"/>
        <v>5</v>
      </c>
      <c r="Q117" s="23">
        <f t="shared" si="38"/>
        <v>20</v>
      </c>
      <c r="R117" s="46">
        <f t="shared" si="39"/>
        <v>25</v>
      </c>
      <c r="S117" s="23">
        <f t="shared" si="40"/>
        <v>1</v>
      </c>
      <c r="T117" s="289">
        <v>15</v>
      </c>
      <c r="U117" s="273"/>
      <c r="V117" s="273"/>
      <c r="W117" s="273"/>
      <c r="X117" s="273"/>
      <c r="Y117" s="273"/>
      <c r="Z117" s="273"/>
      <c r="AA117" s="272">
        <f t="shared" si="41"/>
        <v>10</v>
      </c>
      <c r="AB117" s="23">
        <f t="shared" si="42"/>
        <v>15</v>
      </c>
      <c r="AC117" s="23">
        <f t="shared" si="43"/>
        <v>25</v>
      </c>
    </row>
    <row r="118" spans="1:29" ht="24.75" customHeight="1" thickBot="1">
      <c r="A118" s="358"/>
      <c r="B118" s="361"/>
      <c r="C118" s="76" t="s">
        <v>92</v>
      </c>
      <c r="D118" s="76" t="s">
        <v>26</v>
      </c>
      <c r="E118" s="106" t="s">
        <v>146</v>
      </c>
      <c r="F118" s="94" t="s">
        <v>152</v>
      </c>
      <c r="G118" s="13"/>
      <c r="H118" s="32">
        <v>1</v>
      </c>
      <c r="I118" s="275"/>
      <c r="J118" s="276">
        <v>20</v>
      </c>
      <c r="K118" s="276"/>
      <c r="L118" s="276"/>
      <c r="M118" s="276"/>
      <c r="N118" s="276"/>
      <c r="O118" s="277"/>
      <c r="P118" s="294">
        <f t="shared" si="37"/>
        <v>5</v>
      </c>
      <c r="Q118" s="32">
        <f t="shared" si="38"/>
        <v>20</v>
      </c>
      <c r="R118" s="169">
        <f t="shared" si="39"/>
        <v>25</v>
      </c>
      <c r="S118" s="32">
        <f t="shared" si="40"/>
        <v>1</v>
      </c>
      <c r="T118" s="298"/>
      <c r="U118" s="276">
        <v>15</v>
      </c>
      <c r="V118" s="276"/>
      <c r="W118" s="276"/>
      <c r="X118" s="276"/>
      <c r="Y118" s="276"/>
      <c r="Z118" s="276"/>
      <c r="AA118" s="294">
        <f t="shared" si="41"/>
        <v>10</v>
      </c>
      <c r="AB118" s="32">
        <f t="shared" si="42"/>
        <v>15</v>
      </c>
      <c r="AC118" s="32">
        <f t="shared" si="43"/>
        <v>25</v>
      </c>
    </row>
    <row r="119" spans="1:29" ht="24.75" customHeight="1">
      <c r="A119" s="392" t="s">
        <v>268</v>
      </c>
      <c r="B119" s="389" t="s">
        <v>265</v>
      </c>
      <c r="C119" s="219" t="s">
        <v>244</v>
      </c>
      <c r="D119" s="219" t="s">
        <v>26</v>
      </c>
      <c r="E119" s="219" t="s">
        <v>145</v>
      </c>
      <c r="F119" s="220" t="s">
        <v>158</v>
      </c>
      <c r="G119" s="13"/>
      <c r="H119" s="207">
        <v>1</v>
      </c>
      <c r="I119" s="281">
        <v>20</v>
      </c>
      <c r="J119" s="282"/>
      <c r="K119" s="282"/>
      <c r="L119" s="282"/>
      <c r="M119" s="282"/>
      <c r="N119" s="282"/>
      <c r="O119" s="282"/>
      <c r="P119" s="225">
        <f t="shared" si="37"/>
        <v>5</v>
      </c>
      <c r="Q119" s="227">
        <f aca="true" t="shared" si="44" ref="Q119:Q126">SUM(I119:O119)</f>
        <v>20</v>
      </c>
      <c r="R119" s="214">
        <f aca="true" t="shared" si="45" ref="R119:R126">SUM(I119:P119)</f>
        <v>25</v>
      </c>
      <c r="S119" s="203">
        <f t="shared" si="40"/>
        <v>1</v>
      </c>
      <c r="T119" s="281">
        <v>15</v>
      </c>
      <c r="U119" s="282"/>
      <c r="V119" s="282"/>
      <c r="W119" s="282"/>
      <c r="X119" s="282"/>
      <c r="Y119" s="282"/>
      <c r="Z119" s="282"/>
      <c r="AA119" s="225">
        <f t="shared" si="41"/>
        <v>10</v>
      </c>
      <c r="AB119" s="214">
        <f aca="true" t="shared" si="46" ref="AB119:AB126">SUM(T119:Z119)</f>
        <v>15</v>
      </c>
      <c r="AC119" s="211">
        <f aca="true" t="shared" si="47" ref="AC119:AC126">SUM(T119:AA119)</f>
        <v>25</v>
      </c>
    </row>
    <row r="120" spans="1:29" ht="24.75" customHeight="1">
      <c r="A120" s="393"/>
      <c r="B120" s="390"/>
      <c r="C120" s="218" t="s">
        <v>245</v>
      </c>
      <c r="D120" s="217" t="s">
        <v>26</v>
      </c>
      <c r="E120" s="218" t="s">
        <v>145</v>
      </c>
      <c r="F120" s="221" t="s">
        <v>159</v>
      </c>
      <c r="G120" s="13"/>
      <c r="H120" s="208">
        <v>2</v>
      </c>
      <c r="I120" s="251"/>
      <c r="J120" s="252">
        <v>40</v>
      </c>
      <c r="K120" s="252"/>
      <c r="L120" s="252"/>
      <c r="M120" s="252"/>
      <c r="N120" s="252"/>
      <c r="O120" s="252"/>
      <c r="P120" s="197">
        <f t="shared" si="37"/>
        <v>10</v>
      </c>
      <c r="Q120" s="228">
        <f t="shared" si="44"/>
        <v>40</v>
      </c>
      <c r="R120" s="215">
        <f t="shared" si="45"/>
        <v>50</v>
      </c>
      <c r="S120" s="204">
        <f t="shared" si="40"/>
        <v>2</v>
      </c>
      <c r="T120" s="251"/>
      <c r="U120" s="252">
        <v>20</v>
      </c>
      <c r="V120" s="252"/>
      <c r="W120" s="252"/>
      <c r="X120" s="252"/>
      <c r="Y120" s="252"/>
      <c r="Z120" s="252"/>
      <c r="AA120" s="197">
        <f t="shared" si="41"/>
        <v>30</v>
      </c>
      <c r="AB120" s="215">
        <f t="shared" si="46"/>
        <v>20</v>
      </c>
      <c r="AC120" s="212">
        <f t="shared" si="47"/>
        <v>50</v>
      </c>
    </row>
    <row r="121" spans="1:29" ht="24.75" customHeight="1">
      <c r="A121" s="393"/>
      <c r="B121" s="390"/>
      <c r="C121" s="218" t="s">
        <v>246</v>
      </c>
      <c r="D121" s="217" t="s">
        <v>26</v>
      </c>
      <c r="E121" s="218" t="s">
        <v>145</v>
      </c>
      <c r="F121" s="221" t="s">
        <v>158</v>
      </c>
      <c r="G121" s="13"/>
      <c r="H121" s="208">
        <v>1</v>
      </c>
      <c r="I121" s="251">
        <v>20</v>
      </c>
      <c r="J121" s="252"/>
      <c r="K121" s="252"/>
      <c r="L121" s="252"/>
      <c r="M121" s="252"/>
      <c r="N121" s="252"/>
      <c r="O121" s="252"/>
      <c r="P121" s="197">
        <f t="shared" si="37"/>
        <v>5</v>
      </c>
      <c r="Q121" s="228">
        <f t="shared" si="44"/>
        <v>20</v>
      </c>
      <c r="R121" s="215">
        <f t="shared" si="45"/>
        <v>25</v>
      </c>
      <c r="S121" s="204">
        <f t="shared" si="40"/>
        <v>1</v>
      </c>
      <c r="T121" s="251">
        <v>15</v>
      </c>
      <c r="U121" s="252"/>
      <c r="V121" s="252"/>
      <c r="W121" s="252"/>
      <c r="X121" s="252"/>
      <c r="Y121" s="252"/>
      <c r="Z121" s="252"/>
      <c r="AA121" s="197">
        <f t="shared" si="41"/>
        <v>10</v>
      </c>
      <c r="AB121" s="215">
        <f t="shared" si="46"/>
        <v>15</v>
      </c>
      <c r="AC121" s="212">
        <f t="shared" si="47"/>
        <v>25</v>
      </c>
    </row>
    <row r="122" spans="1:29" ht="24.75" customHeight="1" thickBot="1">
      <c r="A122" s="394"/>
      <c r="B122" s="391"/>
      <c r="C122" s="222" t="s">
        <v>247</v>
      </c>
      <c r="D122" s="223" t="s">
        <v>26</v>
      </c>
      <c r="E122" s="222" t="s">
        <v>145</v>
      </c>
      <c r="F122" s="224" t="s">
        <v>159</v>
      </c>
      <c r="G122" s="13"/>
      <c r="H122" s="210">
        <v>2</v>
      </c>
      <c r="I122" s="255"/>
      <c r="J122" s="256"/>
      <c r="K122" s="256"/>
      <c r="L122" s="256">
        <v>40</v>
      </c>
      <c r="M122" s="256"/>
      <c r="N122" s="256"/>
      <c r="O122" s="256"/>
      <c r="P122" s="226">
        <f t="shared" si="37"/>
        <v>10</v>
      </c>
      <c r="Q122" s="202">
        <f t="shared" si="44"/>
        <v>40</v>
      </c>
      <c r="R122" s="210">
        <f t="shared" si="45"/>
        <v>50</v>
      </c>
      <c r="S122" s="206">
        <f t="shared" si="40"/>
        <v>2</v>
      </c>
      <c r="T122" s="255"/>
      <c r="U122" s="256"/>
      <c r="V122" s="256"/>
      <c r="W122" s="256">
        <v>20</v>
      </c>
      <c r="X122" s="256"/>
      <c r="Y122" s="256"/>
      <c r="Z122" s="256"/>
      <c r="AA122" s="226">
        <f t="shared" si="41"/>
        <v>30</v>
      </c>
      <c r="AB122" s="210">
        <f t="shared" si="46"/>
        <v>20</v>
      </c>
      <c r="AC122" s="206">
        <f t="shared" si="47"/>
        <v>50</v>
      </c>
    </row>
    <row r="123" spans="1:29" ht="24.75" customHeight="1">
      <c r="A123" s="395" t="s">
        <v>269</v>
      </c>
      <c r="B123" s="398" t="s">
        <v>264</v>
      </c>
      <c r="C123" s="217" t="s">
        <v>248</v>
      </c>
      <c r="D123" s="217" t="s">
        <v>26</v>
      </c>
      <c r="E123" s="217" t="s">
        <v>145</v>
      </c>
      <c r="F123" s="229" t="s">
        <v>158</v>
      </c>
      <c r="G123" s="13"/>
      <c r="H123" s="209">
        <v>1</v>
      </c>
      <c r="I123" s="248">
        <v>20</v>
      </c>
      <c r="J123" s="249"/>
      <c r="K123" s="249"/>
      <c r="L123" s="249"/>
      <c r="M123" s="249"/>
      <c r="N123" s="249"/>
      <c r="O123" s="249"/>
      <c r="P123" s="198">
        <f t="shared" si="37"/>
        <v>5</v>
      </c>
      <c r="Q123" s="230">
        <f t="shared" si="44"/>
        <v>20</v>
      </c>
      <c r="R123" s="216">
        <f t="shared" si="45"/>
        <v>25</v>
      </c>
      <c r="S123" s="205">
        <f t="shared" si="40"/>
        <v>1</v>
      </c>
      <c r="T123" s="248">
        <v>15</v>
      </c>
      <c r="U123" s="249"/>
      <c r="V123" s="249"/>
      <c r="W123" s="249"/>
      <c r="X123" s="249"/>
      <c r="Y123" s="249"/>
      <c r="Z123" s="249"/>
      <c r="AA123" s="198">
        <f t="shared" si="41"/>
        <v>10</v>
      </c>
      <c r="AB123" s="216">
        <f t="shared" si="46"/>
        <v>15</v>
      </c>
      <c r="AC123" s="213">
        <f t="shared" si="47"/>
        <v>25</v>
      </c>
    </row>
    <row r="124" spans="1:29" ht="24.75" customHeight="1">
      <c r="A124" s="396"/>
      <c r="B124" s="399"/>
      <c r="C124" s="218" t="s">
        <v>249</v>
      </c>
      <c r="D124" s="217" t="s">
        <v>26</v>
      </c>
      <c r="E124" s="218" t="s">
        <v>145</v>
      </c>
      <c r="F124" s="221" t="s">
        <v>159</v>
      </c>
      <c r="G124" s="13"/>
      <c r="H124" s="208">
        <v>2</v>
      </c>
      <c r="I124" s="251"/>
      <c r="J124" s="252">
        <v>40</v>
      </c>
      <c r="K124" s="252"/>
      <c r="L124" s="252"/>
      <c r="M124" s="252"/>
      <c r="N124" s="252"/>
      <c r="O124" s="252"/>
      <c r="P124" s="197">
        <f t="shared" si="37"/>
        <v>10</v>
      </c>
      <c r="Q124" s="228">
        <f t="shared" si="44"/>
        <v>40</v>
      </c>
      <c r="R124" s="215">
        <f t="shared" si="45"/>
        <v>50</v>
      </c>
      <c r="S124" s="204">
        <f t="shared" si="40"/>
        <v>2</v>
      </c>
      <c r="T124" s="251"/>
      <c r="U124" s="252">
        <v>20</v>
      </c>
      <c r="V124" s="252"/>
      <c r="W124" s="252"/>
      <c r="X124" s="252"/>
      <c r="Y124" s="252"/>
      <c r="Z124" s="252"/>
      <c r="AA124" s="197">
        <f t="shared" si="41"/>
        <v>30</v>
      </c>
      <c r="AB124" s="215">
        <f t="shared" si="46"/>
        <v>20</v>
      </c>
      <c r="AC124" s="212">
        <f t="shared" si="47"/>
        <v>50</v>
      </c>
    </row>
    <row r="125" spans="1:29" ht="24.75" customHeight="1">
      <c r="A125" s="396"/>
      <c r="B125" s="399"/>
      <c r="C125" s="218" t="s">
        <v>250</v>
      </c>
      <c r="D125" s="217" t="s">
        <v>26</v>
      </c>
      <c r="E125" s="218" t="s">
        <v>145</v>
      </c>
      <c r="F125" s="221" t="s">
        <v>158</v>
      </c>
      <c r="G125" s="13"/>
      <c r="H125" s="208">
        <v>1</v>
      </c>
      <c r="I125" s="251">
        <v>20</v>
      </c>
      <c r="J125" s="252"/>
      <c r="K125" s="252"/>
      <c r="L125" s="252"/>
      <c r="M125" s="252"/>
      <c r="N125" s="252"/>
      <c r="O125" s="252"/>
      <c r="P125" s="197">
        <f t="shared" si="37"/>
        <v>5</v>
      </c>
      <c r="Q125" s="228">
        <f t="shared" si="44"/>
        <v>20</v>
      </c>
      <c r="R125" s="215">
        <f t="shared" si="45"/>
        <v>25</v>
      </c>
      <c r="S125" s="204">
        <f t="shared" si="40"/>
        <v>1</v>
      </c>
      <c r="T125" s="251">
        <v>15</v>
      </c>
      <c r="U125" s="252"/>
      <c r="V125" s="252"/>
      <c r="W125" s="252"/>
      <c r="X125" s="252"/>
      <c r="Y125" s="252"/>
      <c r="Z125" s="252"/>
      <c r="AA125" s="197">
        <f t="shared" si="41"/>
        <v>10</v>
      </c>
      <c r="AB125" s="215">
        <f t="shared" si="46"/>
        <v>15</v>
      </c>
      <c r="AC125" s="212">
        <f t="shared" si="47"/>
        <v>25</v>
      </c>
    </row>
    <row r="126" spans="1:29" ht="24.75" customHeight="1" thickBot="1">
      <c r="A126" s="397"/>
      <c r="B126" s="400"/>
      <c r="C126" s="222" t="s">
        <v>251</v>
      </c>
      <c r="D126" s="223" t="s">
        <v>26</v>
      </c>
      <c r="E126" s="222" t="s">
        <v>145</v>
      </c>
      <c r="F126" s="224" t="s">
        <v>159</v>
      </c>
      <c r="G126" s="13"/>
      <c r="H126" s="210">
        <v>2</v>
      </c>
      <c r="I126" s="255"/>
      <c r="J126" s="256"/>
      <c r="K126" s="256"/>
      <c r="L126" s="256"/>
      <c r="M126" s="256">
        <v>40</v>
      </c>
      <c r="N126" s="256"/>
      <c r="O126" s="256"/>
      <c r="P126" s="226">
        <f t="shared" si="37"/>
        <v>10</v>
      </c>
      <c r="Q126" s="202">
        <f t="shared" si="44"/>
        <v>40</v>
      </c>
      <c r="R126" s="210">
        <f t="shared" si="45"/>
        <v>50</v>
      </c>
      <c r="S126" s="206">
        <f t="shared" si="40"/>
        <v>2</v>
      </c>
      <c r="T126" s="255"/>
      <c r="U126" s="256"/>
      <c r="V126" s="256"/>
      <c r="W126" s="256"/>
      <c r="X126" s="256">
        <v>20</v>
      </c>
      <c r="Y126" s="256"/>
      <c r="Z126" s="256"/>
      <c r="AA126" s="226">
        <f t="shared" si="41"/>
        <v>30</v>
      </c>
      <c r="AB126" s="210">
        <f t="shared" si="46"/>
        <v>20</v>
      </c>
      <c r="AC126" s="206">
        <f t="shared" si="47"/>
        <v>50</v>
      </c>
    </row>
    <row r="127" spans="1:29" ht="24.75" customHeight="1">
      <c r="A127" s="352" t="s">
        <v>270</v>
      </c>
      <c r="B127" s="349" t="s">
        <v>184</v>
      </c>
      <c r="C127" s="108" t="s">
        <v>100</v>
      </c>
      <c r="D127" s="95" t="s">
        <v>27</v>
      </c>
      <c r="E127" s="108" t="s">
        <v>145</v>
      </c>
      <c r="F127" s="109" t="s">
        <v>158</v>
      </c>
      <c r="G127" s="13"/>
      <c r="H127" s="35">
        <v>2</v>
      </c>
      <c r="I127" s="262">
        <v>15</v>
      </c>
      <c r="J127" s="263"/>
      <c r="K127" s="263"/>
      <c r="L127" s="263"/>
      <c r="M127" s="263"/>
      <c r="N127" s="263"/>
      <c r="O127" s="264"/>
      <c r="P127" s="265">
        <f t="shared" si="37"/>
        <v>35</v>
      </c>
      <c r="Q127" s="35">
        <f t="shared" si="38"/>
        <v>15</v>
      </c>
      <c r="R127" s="28">
        <f t="shared" si="39"/>
        <v>50</v>
      </c>
      <c r="S127" s="35">
        <f t="shared" si="40"/>
        <v>2</v>
      </c>
      <c r="T127" s="286">
        <v>10</v>
      </c>
      <c r="U127" s="263"/>
      <c r="V127" s="263"/>
      <c r="W127" s="263"/>
      <c r="X127" s="263"/>
      <c r="Y127" s="263"/>
      <c r="Z127" s="263"/>
      <c r="AA127" s="265">
        <f t="shared" si="41"/>
        <v>40</v>
      </c>
      <c r="AB127" s="35">
        <f t="shared" si="42"/>
        <v>10</v>
      </c>
      <c r="AC127" s="35">
        <f t="shared" si="43"/>
        <v>50</v>
      </c>
    </row>
    <row r="128" spans="1:29" ht="24.75" customHeight="1">
      <c r="A128" s="353"/>
      <c r="B128" s="350"/>
      <c r="C128" s="83" t="s">
        <v>79</v>
      </c>
      <c r="D128" s="83" t="s">
        <v>26</v>
      </c>
      <c r="E128" s="83" t="s">
        <v>145</v>
      </c>
      <c r="F128" s="110" t="s">
        <v>159</v>
      </c>
      <c r="G128" s="13"/>
      <c r="H128" s="22">
        <v>2</v>
      </c>
      <c r="I128" s="269"/>
      <c r="J128" s="270">
        <v>30</v>
      </c>
      <c r="K128" s="270"/>
      <c r="L128" s="270"/>
      <c r="M128" s="270"/>
      <c r="N128" s="270"/>
      <c r="O128" s="271"/>
      <c r="P128" s="272">
        <f t="shared" si="37"/>
        <v>20</v>
      </c>
      <c r="Q128" s="23">
        <f t="shared" si="38"/>
        <v>30</v>
      </c>
      <c r="R128" s="46">
        <f t="shared" si="39"/>
        <v>50</v>
      </c>
      <c r="S128" s="23">
        <f t="shared" si="40"/>
        <v>2</v>
      </c>
      <c r="T128" s="289"/>
      <c r="U128" s="273">
        <v>10</v>
      </c>
      <c r="V128" s="273"/>
      <c r="W128" s="273"/>
      <c r="X128" s="273"/>
      <c r="Y128" s="273"/>
      <c r="Z128" s="273"/>
      <c r="AA128" s="272">
        <f t="shared" si="41"/>
        <v>40</v>
      </c>
      <c r="AB128" s="23">
        <f t="shared" si="42"/>
        <v>10</v>
      </c>
      <c r="AC128" s="23">
        <f t="shared" si="43"/>
        <v>50</v>
      </c>
    </row>
    <row r="129" spans="1:29" ht="24.75" customHeight="1">
      <c r="A129" s="353"/>
      <c r="B129" s="350"/>
      <c r="C129" s="83" t="s">
        <v>82</v>
      </c>
      <c r="D129" s="83" t="s">
        <v>26</v>
      </c>
      <c r="E129" s="83" t="s">
        <v>145</v>
      </c>
      <c r="F129" s="110" t="s">
        <v>159</v>
      </c>
      <c r="G129" s="13"/>
      <c r="H129" s="22">
        <v>2</v>
      </c>
      <c r="I129" s="156"/>
      <c r="J129" s="49">
        <v>30</v>
      </c>
      <c r="K129" s="49"/>
      <c r="L129" s="49"/>
      <c r="M129" s="49"/>
      <c r="N129" s="49"/>
      <c r="O129" s="50"/>
      <c r="P129" s="45">
        <f t="shared" si="37"/>
        <v>20</v>
      </c>
      <c r="Q129" s="23">
        <f t="shared" si="38"/>
        <v>30</v>
      </c>
      <c r="R129" s="46">
        <f t="shared" si="39"/>
        <v>50</v>
      </c>
      <c r="S129" s="23">
        <f t="shared" si="40"/>
        <v>2</v>
      </c>
      <c r="T129" s="167"/>
      <c r="U129" s="43">
        <v>10</v>
      </c>
      <c r="V129" s="43"/>
      <c r="W129" s="43"/>
      <c r="X129" s="43"/>
      <c r="Y129" s="43"/>
      <c r="Z129" s="43"/>
      <c r="AA129" s="45">
        <f t="shared" si="41"/>
        <v>40</v>
      </c>
      <c r="AB129" s="23">
        <f t="shared" si="42"/>
        <v>10</v>
      </c>
      <c r="AC129" s="23">
        <f t="shared" si="43"/>
        <v>50</v>
      </c>
    </row>
    <row r="130" spans="1:29" ht="24.75" customHeight="1">
      <c r="A130" s="353"/>
      <c r="B130" s="350"/>
      <c r="C130" s="83" t="s">
        <v>101</v>
      </c>
      <c r="D130" s="83" t="s">
        <v>26</v>
      </c>
      <c r="E130" s="83" t="s">
        <v>145</v>
      </c>
      <c r="F130" s="110" t="s">
        <v>158</v>
      </c>
      <c r="G130" s="13"/>
      <c r="H130" s="22">
        <v>1</v>
      </c>
      <c r="I130" s="156">
        <v>15</v>
      </c>
      <c r="J130" s="49"/>
      <c r="K130" s="49"/>
      <c r="L130" s="49"/>
      <c r="M130" s="49"/>
      <c r="N130" s="49"/>
      <c r="O130" s="50"/>
      <c r="P130" s="45">
        <f t="shared" si="37"/>
        <v>10</v>
      </c>
      <c r="Q130" s="23">
        <f t="shared" si="38"/>
        <v>15</v>
      </c>
      <c r="R130" s="46">
        <f t="shared" si="39"/>
        <v>25</v>
      </c>
      <c r="S130" s="23">
        <f t="shared" si="40"/>
        <v>1</v>
      </c>
      <c r="T130" s="167">
        <v>5</v>
      </c>
      <c r="U130" s="43"/>
      <c r="V130" s="43"/>
      <c r="W130" s="43"/>
      <c r="X130" s="43"/>
      <c r="Y130" s="43"/>
      <c r="Z130" s="43"/>
      <c r="AA130" s="45">
        <f t="shared" si="41"/>
        <v>20</v>
      </c>
      <c r="AB130" s="23">
        <f t="shared" si="42"/>
        <v>5</v>
      </c>
      <c r="AC130" s="23">
        <f t="shared" si="43"/>
        <v>25</v>
      </c>
    </row>
    <row r="131" spans="1:29" ht="24.75" customHeight="1">
      <c r="A131" s="353"/>
      <c r="B131" s="350"/>
      <c r="C131" s="83" t="s">
        <v>78</v>
      </c>
      <c r="D131" s="83" t="s">
        <v>26</v>
      </c>
      <c r="E131" s="116" t="s">
        <v>145</v>
      </c>
      <c r="F131" s="110" t="s">
        <v>159</v>
      </c>
      <c r="G131" s="13"/>
      <c r="H131" s="23">
        <v>2</v>
      </c>
      <c r="I131" s="154"/>
      <c r="J131" s="43">
        <v>30</v>
      </c>
      <c r="K131" s="43"/>
      <c r="L131" s="43"/>
      <c r="M131" s="43"/>
      <c r="N131" s="43"/>
      <c r="O131" s="44"/>
      <c r="P131" s="45">
        <f t="shared" si="37"/>
        <v>20</v>
      </c>
      <c r="Q131" s="23">
        <f t="shared" si="38"/>
        <v>30</v>
      </c>
      <c r="R131" s="46">
        <f t="shared" si="39"/>
        <v>50</v>
      </c>
      <c r="S131" s="23">
        <f t="shared" si="40"/>
        <v>2</v>
      </c>
      <c r="T131" s="167"/>
      <c r="U131" s="43"/>
      <c r="V131" s="43">
        <v>10</v>
      </c>
      <c r="W131" s="43"/>
      <c r="X131" s="43"/>
      <c r="Y131" s="43"/>
      <c r="Z131" s="43"/>
      <c r="AA131" s="45">
        <f t="shared" si="41"/>
        <v>40</v>
      </c>
      <c r="AB131" s="23">
        <f t="shared" si="42"/>
        <v>10</v>
      </c>
      <c r="AC131" s="23">
        <f t="shared" si="43"/>
        <v>50</v>
      </c>
    </row>
    <row r="132" spans="1:29" s="2" customFormat="1" ht="24.75" customHeight="1">
      <c r="A132" s="353"/>
      <c r="B132" s="350"/>
      <c r="C132" s="83" t="s">
        <v>99</v>
      </c>
      <c r="D132" s="83" t="s">
        <v>26</v>
      </c>
      <c r="E132" s="117" t="s">
        <v>146</v>
      </c>
      <c r="F132" s="110" t="s">
        <v>158</v>
      </c>
      <c r="G132" s="13"/>
      <c r="H132" s="23">
        <v>1</v>
      </c>
      <c r="I132" s="154">
        <v>15</v>
      </c>
      <c r="J132" s="43"/>
      <c r="K132" s="43"/>
      <c r="L132" s="65"/>
      <c r="M132" s="65"/>
      <c r="N132" s="65"/>
      <c r="O132" s="66"/>
      <c r="P132" s="45">
        <f t="shared" si="37"/>
        <v>10</v>
      </c>
      <c r="Q132" s="23">
        <f t="shared" si="38"/>
        <v>15</v>
      </c>
      <c r="R132" s="46">
        <f t="shared" si="39"/>
        <v>25</v>
      </c>
      <c r="S132" s="23">
        <f t="shared" si="40"/>
        <v>1</v>
      </c>
      <c r="T132" s="167">
        <v>10</v>
      </c>
      <c r="U132" s="43"/>
      <c r="V132" s="43"/>
      <c r="W132" s="65"/>
      <c r="X132" s="65"/>
      <c r="Y132" s="65"/>
      <c r="Z132" s="65"/>
      <c r="AA132" s="45">
        <f t="shared" si="41"/>
        <v>15</v>
      </c>
      <c r="AB132" s="23">
        <f t="shared" si="42"/>
        <v>10</v>
      </c>
      <c r="AC132" s="23">
        <f t="shared" si="43"/>
        <v>25</v>
      </c>
    </row>
    <row r="133" spans="1:29" s="2" customFormat="1" ht="24.75" customHeight="1">
      <c r="A133" s="353"/>
      <c r="B133" s="350"/>
      <c r="C133" s="83" t="s">
        <v>95</v>
      </c>
      <c r="D133" s="83" t="s">
        <v>26</v>
      </c>
      <c r="E133" s="117" t="s">
        <v>146</v>
      </c>
      <c r="F133" s="110" t="s">
        <v>159</v>
      </c>
      <c r="G133" s="13"/>
      <c r="H133" s="23">
        <v>2</v>
      </c>
      <c r="I133" s="154"/>
      <c r="J133" s="43"/>
      <c r="K133" s="43">
        <v>30</v>
      </c>
      <c r="L133" s="65"/>
      <c r="M133" s="65"/>
      <c r="N133" s="65"/>
      <c r="O133" s="66"/>
      <c r="P133" s="45">
        <f t="shared" si="37"/>
        <v>20</v>
      </c>
      <c r="Q133" s="23">
        <f t="shared" si="38"/>
        <v>30</v>
      </c>
      <c r="R133" s="46">
        <f t="shared" si="39"/>
        <v>50</v>
      </c>
      <c r="S133" s="23">
        <f t="shared" si="40"/>
        <v>2</v>
      </c>
      <c r="T133" s="167"/>
      <c r="U133" s="43"/>
      <c r="V133" s="43">
        <v>10</v>
      </c>
      <c r="W133" s="65"/>
      <c r="X133" s="65"/>
      <c r="Y133" s="65"/>
      <c r="Z133" s="65"/>
      <c r="AA133" s="45">
        <f t="shared" si="41"/>
        <v>40</v>
      </c>
      <c r="AB133" s="23">
        <f t="shared" si="42"/>
        <v>10</v>
      </c>
      <c r="AC133" s="23">
        <f t="shared" si="43"/>
        <v>50</v>
      </c>
    </row>
    <row r="134" spans="1:29" s="2" customFormat="1" ht="24.75" customHeight="1">
      <c r="A134" s="353"/>
      <c r="B134" s="350"/>
      <c r="C134" s="83" t="s">
        <v>98</v>
      </c>
      <c r="D134" s="83" t="s">
        <v>26</v>
      </c>
      <c r="E134" s="117" t="s">
        <v>145</v>
      </c>
      <c r="F134" s="110" t="s">
        <v>158</v>
      </c>
      <c r="G134" s="13"/>
      <c r="H134" s="23">
        <v>1</v>
      </c>
      <c r="I134" s="154">
        <v>15</v>
      </c>
      <c r="J134" s="43"/>
      <c r="K134" s="43"/>
      <c r="L134" s="65"/>
      <c r="M134" s="65"/>
      <c r="N134" s="65"/>
      <c r="O134" s="66"/>
      <c r="P134" s="45">
        <f t="shared" si="37"/>
        <v>10</v>
      </c>
      <c r="Q134" s="23">
        <f t="shared" si="38"/>
        <v>15</v>
      </c>
      <c r="R134" s="46">
        <f t="shared" si="39"/>
        <v>25</v>
      </c>
      <c r="S134" s="23">
        <f t="shared" si="40"/>
        <v>1</v>
      </c>
      <c r="T134" s="167">
        <v>5</v>
      </c>
      <c r="U134" s="43"/>
      <c r="V134" s="43"/>
      <c r="W134" s="65"/>
      <c r="X134" s="65"/>
      <c r="Y134" s="65"/>
      <c r="Z134" s="65"/>
      <c r="AA134" s="45">
        <f t="shared" si="41"/>
        <v>20</v>
      </c>
      <c r="AB134" s="23">
        <f t="shared" si="42"/>
        <v>5</v>
      </c>
      <c r="AC134" s="23">
        <f t="shared" si="43"/>
        <v>25</v>
      </c>
    </row>
    <row r="135" spans="1:29" s="2" customFormat="1" ht="24.75" customHeight="1" thickBot="1">
      <c r="A135" s="371"/>
      <c r="B135" s="372"/>
      <c r="C135" s="133" t="s">
        <v>77</v>
      </c>
      <c r="D135" s="133" t="s">
        <v>26</v>
      </c>
      <c r="E135" s="134" t="s">
        <v>145</v>
      </c>
      <c r="F135" s="111" t="s">
        <v>159</v>
      </c>
      <c r="G135" s="13"/>
      <c r="H135" s="23">
        <v>2</v>
      </c>
      <c r="I135" s="154"/>
      <c r="J135" s="43">
        <v>30</v>
      </c>
      <c r="K135" s="43"/>
      <c r="L135" s="65"/>
      <c r="M135" s="65"/>
      <c r="N135" s="65"/>
      <c r="O135" s="66"/>
      <c r="P135" s="60">
        <f t="shared" si="37"/>
        <v>20</v>
      </c>
      <c r="Q135" s="24">
        <f t="shared" si="38"/>
        <v>30</v>
      </c>
      <c r="R135" s="29">
        <f t="shared" si="39"/>
        <v>50</v>
      </c>
      <c r="S135" s="32">
        <f t="shared" si="40"/>
        <v>2</v>
      </c>
      <c r="T135" s="168"/>
      <c r="U135" s="47">
        <v>10</v>
      </c>
      <c r="V135" s="47"/>
      <c r="W135" s="67"/>
      <c r="X135" s="67"/>
      <c r="Y135" s="67"/>
      <c r="Z135" s="67"/>
      <c r="AA135" s="56">
        <f t="shared" si="41"/>
        <v>40</v>
      </c>
      <c r="AB135" s="24">
        <f t="shared" si="42"/>
        <v>10</v>
      </c>
      <c r="AC135" s="24">
        <f t="shared" si="43"/>
        <v>50</v>
      </c>
    </row>
    <row r="136" spans="1:29" s="2" customFormat="1" ht="24.75" customHeight="1">
      <c r="A136" s="337" t="s">
        <v>271</v>
      </c>
      <c r="B136" s="385" t="s">
        <v>185</v>
      </c>
      <c r="C136" s="142" t="s">
        <v>97</v>
      </c>
      <c r="D136" s="95" t="s">
        <v>27</v>
      </c>
      <c r="E136" s="142" t="s">
        <v>145</v>
      </c>
      <c r="F136" s="109" t="s">
        <v>158</v>
      </c>
      <c r="G136" s="77"/>
      <c r="H136" s="35">
        <v>2</v>
      </c>
      <c r="I136" s="139">
        <v>30</v>
      </c>
      <c r="J136" s="73"/>
      <c r="K136" s="73"/>
      <c r="L136" s="40"/>
      <c r="M136" s="40"/>
      <c r="N136" s="40"/>
      <c r="O136" s="41"/>
      <c r="P136" s="42">
        <f t="shared" si="37"/>
        <v>20</v>
      </c>
      <c r="Q136" s="35">
        <f t="shared" si="38"/>
        <v>30</v>
      </c>
      <c r="R136" s="28">
        <f t="shared" si="39"/>
        <v>50</v>
      </c>
      <c r="S136" s="35">
        <f t="shared" si="40"/>
        <v>2</v>
      </c>
      <c r="T136" s="172">
        <v>10</v>
      </c>
      <c r="U136" s="73"/>
      <c r="V136" s="73"/>
      <c r="W136" s="40"/>
      <c r="X136" s="40"/>
      <c r="Y136" s="40"/>
      <c r="Z136" s="40"/>
      <c r="AA136" s="42">
        <f t="shared" si="41"/>
        <v>40</v>
      </c>
      <c r="AB136" s="35">
        <f t="shared" si="42"/>
        <v>10</v>
      </c>
      <c r="AC136" s="35">
        <f t="shared" si="43"/>
        <v>50</v>
      </c>
    </row>
    <row r="137" spans="1:29" s="2" customFormat="1" ht="24.75" customHeight="1">
      <c r="A137" s="338"/>
      <c r="B137" s="386"/>
      <c r="C137" s="137" t="s">
        <v>76</v>
      </c>
      <c r="D137" s="137" t="s">
        <v>26</v>
      </c>
      <c r="E137" s="137" t="s">
        <v>145</v>
      </c>
      <c r="F137" s="110" t="s">
        <v>159</v>
      </c>
      <c r="G137" s="77"/>
      <c r="H137" s="22">
        <v>2</v>
      </c>
      <c r="I137" s="144"/>
      <c r="J137" s="74">
        <v>30</v>
      </c>
      <c r="K137" s="74"/>
      <c r="L137" s="49"/>
      <c r="M137" s="49"/>
      <c r="N137" s="49"/>
      <c r="O137" s="50"/>
      <c r="P137" s="45">
        <f t="shared" si="37"/>
        <v>20</v>
      </c>
      <c r="Q137" s="23">
        <f t="shared" si="38"/>
        <v>30</v>
      </c>
      <c r="R137" s="46">
        <f t="shared" si="39"/>
        <v>50</v>
      </c>
      <c r="S137" s="23">
        <f t="shared" si="40"/>
        <v>2</v>
      </c>
      <c r="T137" s="170"/>
      <c r="U137" s="74">
        <v>10</v>
      </c>
      <c r="V137" s="74"/>
      <c r="W137" s="43"/>
      <c r="X137" s="43"/>
      <c r="Y137" s="43"/>
      <c r="Z137" s="43"/>
      <c r="AA137" s="45">
        <f t="shared" si="41"/>
        <v>40</v>
      </c>
      <c r="AB137" s="23">
        <f t="shared" si="42"/>
        <v>10</v>
      </c>
      <c r="AC137" s="23">
        <f t="shared" si="43"/>
        <v>50</v>
      </c>
    </row>
    <row r="138" spans="1:29" s="2" customFormat="1" ht="24.75" customHeight="1">
      <c r="A138" s="338"/>
      <c r="B138" s="386"/>
      <c r="C138" s="137" t="s">
        <v>135</v>
      </c>
      <c r="D138" s="137" t="s">
        <v>26</v>
      </c>
      <c r="E138" s="137" t="s">
        <v>146</v>
      </c>
      <c r="F138" s="110" t="s">
        <v>158</v>
      </c>
      <c r="G138" s="77"/>
      <c r="H138" s="22">
        <v>2</v>
      </c>
      <c r="I138" s="144">
        <v>20</v>
      </c>
      <c r="J138" s="74"/>
      <c r="K138" s="74"/>
      <c r="L138" s="49"/>
      <c r="M138" s="49"/>
      <c r="N138" s="49"/>
      <c r="O138" s="50"/>
      <c r="P138" s="45">
        <f t="shared" si="37"/>
        <v>30</v>
      </c>
      <c r="Q138" s="23">
        <f t="shared" si="38"/>
        <v>20</v>
      </c>
      <c r="R138" s="46">
        <f t="shared" si="39"/>
        <v>50</v>
      </c>
      <c r="S138" s="23">
        <f t="shared" si="40"/>
        <v>2</v>
      </c>
      <c r="T138" s="170">
        <v>10</v>
      </c>
      <c r="U138" s="74"/>
      <c r="V138" s="74"/>
      <c r="W138" s="43"/>
      <c r="X138" s="43"/>
      <c r="Y138" s="43"/>
      <c r="Z138" s="43"/>
      <c r="AA138" s="45">
        <f t="shared" si="41"/>
        <v>40</v>
      </c>
      <c r="AB138" s="23">
        <f t="shared" si="42"/>
        <v>10</v>
      </c>
      <c r="AC138" s="23">
        <f t="shared" si="43"/>
        <v>50</v>
      </c>
    </row>
    <row r="139" spans="1:29" s="2" customFormat="1" ht="24.75" customHeight="1">
      <c r="A139" s="338"/>
      <c r="B139" s="386"/>
      <c r="C139" s="137" t="s">
        <v>136</v>
      </c>
      <c r="D139" s="137" t="s">
        <v>26</v>
      </c>
      <c r="E139" s="137" t="s">
        <v>146</v>
      </c>
      <c r="F139" s="110" t="s">
        <v>159</v>
      </c>
      <c r="G139" s="77"/>
      <c r="H139" s="22">
        <v>2</v>
      </c>
      <c r="I139" s="144"/>
      <c r="J139" s="74"/>
      <c r="K139" s="74">
        <v>30</v>
      </c>
      <c r="L139" s="49"/>
      <c r="M139" s="49"/>
      <c r="N139" s="49"/>
      <c r="O139" s="50"/>
      <c r="P139" s="45">
        <f t="shared" si="37"/>
        <v>20</v>
      </c>
      <c r="Q139" s="23">
        <f t="shared" si="38"/>
        <v>30</v>
      </c>
      <c r="R139" s="46">
        <f t="shared" si="39"/>
        <v>50</v>
      </c>
      <c r="S139" s="23">
        <f t="shared" si="40"/>
        <v>2</v>
      </c>
      <c r="T139" s="170"/>
      <c r="U139" s="74"/>
      <c r="V139" s="74">
        <v>10</v>
      </c>
      <c r="W139" s="43"/>
      <c r="X139" s="43"/>
      <c r="Y139" s="43"/>
      <c r="Z139" s="43"/>
      <c r="AA139" s="45">
        <f t="shared" si="41"/>
        <v>40</v>
      </c>
      <c r="AB139" s="23">
        <f t="shared" si="42"/>
        <v>10</v>
      </c>
      <c r="AC139" s="23">
        <f t="shared" si="43"/>
        <v>50</v>
      </c>
    </row>
    <row r="140" spans="1:29" s="2" customFormat="1" ht="24.75" customHeight="1">
      <c r="A140" s="338"/>
      <c r="B140" s="386"/>
      <c r="C140" s="137" t="s">
        <v>137</v>
      </c>
      <c r="D140" s="137" t="s">
        <v>26</v>
      </c>
      <c r="E140" s="137" t="s">
        <v>146</v>
      </c>
      <c r="F140" s="110" t="s">
        <v>158</v>
      </c>
      <c r="G140" s="77"/>
      <c r="H140" s="22">
        <v>1</v>
      </c>
      <c r="I140" s="144">
        <v>20</v>
      </c>
      <c r="J140" s="74"/>
      <c r="K140" s="74"/>
      <c r="L140" s="49"/>
      <c r="M140" s="49"/>
      <c r="N140" s="49"/>
      <c r="O140" s="50"/>
      <c r="P140" s="45">
        <f t="shared" si="37"/>
        <v>5</v>
      </c>
      <c r="Q140" s="23">
        <f t="shared" si="38"/>
        <v>20</v>
      </c>
      <c r="R140" s="46">
        <f t="shared" si="39"/>
        <v>25</v>
      </c>
      <c r="S140" s="23">
        <f t="shared" si="40"/>
        <v>1</v>
      </c>
      <c r="T140" s="170">
        <v>10</v>
      </c>
      <c r="U140" s="74"/>
      <c r="V140" s="74"/>
      <c r="W140" s="43"/>
      <c r="X140" s="43"/>
      <c r="Y140" s="43"/>
      <c r="Z140" s="43"/>
      <c r="AA140" s="45">
        <f t="shared" si="41"/>
        <v>15</v>
      </c>
      <c r="AB140" s="23">
        <f t="shared" si="42"/>
        <v>10</v>
      </c>
      <c r="AC140" s="23">
        <f t="shared" si="43"/>
        <v>25</v>
      </c>
    </row>
    <row r="141" spans="1:29" s="2" customFormat="1" ht="24.75" customHeight="1">
      <c r="A141" s="338"/>
      <c r="B141" s="386"/>
      <c r="C141" s="137" t="s">
        <v>138</v>
      </c>
      <c r="D141" s="137" t="s">
        <v>26</v>
      </c>
      <c r="E141" s="137" t="s">
        <v>146</v>
      </c>
      <c r="F141" s="110" t="s">
        <v>159</v>
      </c>
      <c r="G141" s="77"/>
      <c r="H141" s="23">
        <v>2</v>
      </c>
      <c r="I141" s="141"/>
      <c r="J141" s="1"/>
      <c r="K141" s="1">
        <v>30</v>
      </c>
      <c r="L141" s="43"/>
      <c r="M141" s="43"/>
      <c r="N141" s="43"/>
      <c r="O141" s="44"/>
      <c r="P141" s="45">
        <f t="shared" si="37"/>
        <v>20</v>
      </c>
      <c r="Q141" s="23">
        <f t="shared" si="38"/>
        <v>30</v>
      </c>
      <c r="R141" s="46">
        <f t="shared" si="39"/>
        <v>50</v>
      </c>
      <c r="S141" s="23">
        <f t="shared" si="40"/>
        <v>2</v>
      </c>
      <c r="T141" s="171"/>
      <c r="U141" s="1"/>
      <c r="V141" s="1">
        <v>10</v>
      </c>
      <c r="W141" s="43"/>
      <c r="X141" s="43"/>
      <c r="Y141" s="43"/>
      <c r="Z141" s="43"/>
      <c r="AA141" s="45">
        <f t="shared" si="41"/>
        <v>40</v>
      </c>
      <c r="AB141" s="23">
        <f t="shared" si="42"/>
        <v>10</v>
      </c>
      <c r="AC141" s="23">
        <f t="shared" si="43"/>
        <v>50</v>
      </c>
    </row>
    <row r="142" spans="1:29" s="2" customFormat="1" ht="24.75" customHeight="1">
      <c r="A142" s="338"/>
      <c r="B142" s="386"/>
      <c r="C142" s="137" t="s">
        <v>96</v>
      </c>
      <c r="D142" s="137" t="s">
        <v>26</v>
      </c>
      <c r="E142" s="137" t="s">
        <v>145</v>
      </c>
      <c r="F142" s="110" t="s">
        <v>158</v>
      </c>
      <c r="G142" s="77"/>
      <c r="H142" s="32">
        <v>2</v>
      </c>
      <c r="I142" s="143">
        <v>20</v>
      </c>
      <c r="J142" s="76"/>
      <c r="K142" s="76"/>
      <c r="L142" s="52"/>
      <c r="M142" s="52"/>
      <c r="N142" s="52"/>
      <c r="O142" s="53"/>
      <c r="P142" s="45">
        <f t="shared" si="37"/>
        <v>30</v>
      </c>
      <c r="Q142" s="23">
        <f t="shared" si="38"/>
        <v>20</v>
      </c>
      <c r="R142" s="46">
        <f t="shared" si="39"/>
        <v>50</v>
      </c>
      <c r="S142" s="23">
        <f t="shared" si="40"/>
        <v>2</v>
      </c>
      <c r="T142" s="143">
        <v>10</v>
      </c>
      <c r="U142" s="76"/>
      <c r="V142" s="76"/>
      <c r="W142" s="43"/>
      <c r="X142" s="43"/>
      <c r="Y142" s="43"/>
      <c r="Z142" s="43"/>
      <c r="AA142" s="45">
        <f t="shared" si="41"/>
        <v>40</v>
      </c>
      <c r="AB142" s="23">
        <f t="shared" si="42"/>
        <v>10</v>
      </c>
      <c r="AC142" s="23">
        <f t="shared" si="43"/>
        <v>50</v>
      </c>
    </row>
    <row r="143" spans="1:29" s="2" customFormat="1" ht="24.75" customHeight="1" thickBot="1">
      <c r="A143" s="339"/>
      <c r="B143" s="388"/>
      <c r="C143" s="138" t="s">
        <v>75</v>
      </c>
      <c r="D143" s="138" t="s">
        <v>26</v>
      </c>
      <c r="E143" s="138" t="s">
        <v>145</v>
      </c>
      <c r="F143" s="112" t="s">
        <v>159</v>
      </c>
      <c r="G143" s="77"/>
      <c r="H143" s="32">
        <v>2</v>
      </c>
      <c r="I143" s="143"/>
      <c r="J143" s="76">
        <v>30</v>
      </c>
      <c r="K143" s="76"/>
      <c r="L143" s="52"/>
      <c r="M143" s="52"/>
      <c r="N143" s="52"/>
      <c r="O143" s="53"/>
      <c r="P143" s="60">
        <f t="shared" si="37"/>
        <v>20</v>
      </c>
      <c r="Q143" s="24">
        <f t="shared" si="38"/>
        <v>30</v>
      </c>
      <c r="R143" s="29">
        <f t="shared" si="39"/>
        <v>50</v>
      </c>
      <c r="S143" s="32">
        <f t="shared" si="40"/>
        <v>2</v>
      </c>
      <c r="T143" s="140"/>
      <c r="U143" s="75">
        <v>10</v>
      </c>
      <c r="V143" s="75"/>
      <c r="W143" s="47"/>
      <c r="X143" s="47"/>
      <c r="Y143" s="47"/>
      <c r="Z143" s="47"/>
      <c r="AA143" s="56">
        <f t="shared" si="41"/>
        <v>40</v>
      </c>
      <c r="AB143" s="24">
        <f t="shared" si="42"/>
        <v>10</v>
      </c>
      <c r="AC143" s="24">
        <f t="shared" si="43"/>
        <v>50</v>
      </c>
    </row>
    <row r="144" spans="1:29" s="2" customFormat="1" ht="24.75" customHeight="1">
      <c r="A144" s="337" t="s">
        <v>272</v>
      </c>
      <c r="B144" s="385" t="s">
        <v>237</v>
      </c>
      <c r="C144" s="131" t="s">
        <v>211</v>
      </c>
      <c r="D144" s="182" t="s">
        <v>26</v>
      </c>
      <c r="E144" s="131" t="s">
        <v>145</v>
      </c>
      <c r="F144" s="109" t="s">
        <v>158</v>
      </c>
      <c r="G144" s="77"/>
      <c r="H144" s="35">
        <v>2</v>
      </c>
      <c r="I144" s="139">
        <v>30</v>
      </c>
      <c r="J144" s="73"/>
      <c r="K144" s="73"/>
      <c r="L144" s="40"/>
      <c r="M144" s="40"/>
      <c r="N144" s="40"/>
      <c r="O144" s="41"/>
      <c r="P144" s="42">
        <f t="shared" si="37"/>
        <v>20</v>
      </c>
      <c r="Q144" s="35">
        <f t="shared" si="38"/>
        <v>30</v>
      </c>
      <c r="R144" s="28">
        <f t="shared" si="39"/>
        <v>50</v>
      </c>
      <c r="S144" s="35">
        <f t="shared" si="40"/>
        <v>2</v>
      </c>
      <c r="T144" s="170">
        <v>10</v>
      </c>
      <c r="U144" s="74"/>
      <c r="V144" s="74"/>
      <c r="W144" s="40"/>
      <c r="X144" s="40"/>
      <c r="Y144" s="40"/>
      <c r="Z144" s="40"/>
      <c r="AA144" s="42">
        <f t="shared" si="41"/>
        <v>40</v>
      </c>
      <c r="AB144" s="35">
        <f t="shared" si="42"/>
        <v>10</v>
      </c>
      <c r="AC144" s="35">
        <f t="shared" si="43"/>
        <v>50</v>
      </c>
    </row>
    <row r="145" spans="1:29" s="2" customFormat="1" ht="24.75" customHeight="1">
      <c r="A145" s="338"/>
      <c r="B145" s="386"/>
      <c r="C145" s="132" t="s">
        <v>212</v>
      </c>
      <c r="D145" s="132" t="s">
        <v>26</v>
      </c>
      <c r="E145" s="132" t="s">
        <v>145</v>
      </c>
      <c r="F145" s="110" t="s">
        <v>159</v>
      </c>
      <c r="G145" s="77"/>
      <c r="H145" s="22">
        <v>3</v>
      </c>
      <c r="I145" s="144"/>
      <c r="J145" s="74"/>
      <c r="K145" s="74">
        <v>40</v>
      </c>
      <c r="L145" s="49"/>
      <c r="M145" s="49"/>
      <c r="N145" s="49"/>
      <c r="O145" s="50"/>
      <c r="P145" s="45">
        <f t="shared" si="37"/>
        <v>35</v>
      </c>
      <c r="Q145" s="23">
        <f t="shared" si="38"/>
        <v>40</v>
      </c>
      <c r="R145" s="46">
        <f t="shared" si="39"/>
        <v>75</v>
      </c>
      <c r="S145" s="23">
        <f t="shared" si="40"/>
        <v>3</v>
      </c>
      <c r="T145" s="170"/>
      <c r="U145" s="74"/>
      <c r="V145" s="74">
        <v>20</v>
      </c>
      <c r="W145" s="43"/>
      <c r="X145" s="43"/>
      <c r="Y145" s="43"/>
      <c r="Z145" s="43"/>
      <c r="AA145" s="45">
        <f t="shared" si="41"/>
        <v>55</v>
      </c>
      <c r="AB145" s="23">
        <f t="shared" si="42"/>
        <v>20</v>
      </c>
      <c r="AC145" s="23">
        <f t="shared" si="43"/>
        <v>75</v>
      </c>
    </row>
    <row r="146" spans="1:29" s="2" customFormat="1" ht="24.75" customHeight="1">
      <c r="A146" s="338"/>
      <c r="B146" s="386"/>
      <c r="C146" s="132" t="s">
        <v>213</v>
      </c>
      <c r="D146" s="97" t="s">
        <v>27</v>
      </c>
      <c r="E146" s="132" t="s">
        <v>145</v>
      </c>
      <c r="F146" s="110" t="s">
        <v>158</v>
      </c>
      <c r="G146" s="77"/>
      <c r="H146" s="22">
        <v>2</v>
      </c>
      <c r="I146" s="144">
        <v>30</v>
      </c>
      <c r="J146" s="74"/>
      <c r="K146" s="74"/>
      <c r="L146" s="49"/>
      <c r="M146" s="49"/>
      <c r="N146" s="49"/>
      <c r="O146" s="50"/>
      <c r="P146" s="45">
        <f t="shared" si="37"/>
        <v>20</v>
      </c>
      <c r="Q146" s="23">
        <f t="shared" si="38"/>
        <v>30</v>
      </c>
      <c r="R146" s="46">
        <f t="shared" si="39"/>
        <v>50</v>
      </c>
      <c r="S146" s="23">
        <f t="shared" si="40"/>
        <v>2</v>
      </c>
      <c r="T146" s="170">
        <v>10</v>
      </c>
      <c r="U146" s="74"/>
      <c r="V146" s="74"/>
      <c r="W146" s="43"/>
      <c r="X146" s="43"/>
      <c r="Y146" s="43"/>
      <c r="Z146" s="43"/>
      <c r="AA146" s="45">
        <f t="shared" si="41"/>
        <v>40</v>
      </c>
      <c r="AB146" s="23">
        <f t="shared" si="42"/>
        <v>10</v>
      </c>
      <c r="AC146" s="23">
        <f t="shared" si="43"/>
        <v>50</v>
      </c>
    </row>
    <row r="147" spans="1:29" s="2" customFormat="1" ht="24.75" customHeight="1">
      <c r="A147" s="338"/>
      <c r="B147" s="386"/>
      <c r="C147" s="132" t="s">
        <v>214</v>
      </c>
      <c r="D147" s="132" t="s">
        <v>26</v>
      </c>
      <c r="E147" s="132" t="s">
        <v>145</v>
      </c>
      <c r="F147" s="110" t="s">
        <v>159</v>
      </c>
      <c r="G147" s="77"/>
      <c r="H147" s="22">
        <v>3</v>
      </c>
      <c r="I147" s="144"/>
      <c r="J147" s="74"/>
      <c r="K147" s="74">
        <v>40</v>
      </c>
      <c r="L147" s="49"/>
      <c r="M147" s="49"/>
      <c r="N147" s="49"/>
      <c r="O147" s="50"/>
      <c r="P147" s="45">
        <f t="shared" si="37"/>
        <v>35</v>
      </c>
      <c r="Q147" s="23">
        <f t="shared" si="38"/>
        <v>40</v>
      </c>
      <c r="R147" s="46">
        <f t="shared" si="39"/>
        <v>75</v>
      </c>
      <c r="S147" s="23">
        <f t="shared" si="40"/>
        <v>3</v>
      </c>
      <c r="T147" s="170"/>
      <c r="U147" s="74"/>
      <c r="V147" s="74">
        <v>15</v>
      </c>
      <c r="W147" s="43"/>
      <c r="X147" s="43"/>
      <c r="Y147" s="43"/>
      <c r="Z147" s="43"/>
      <c r="AA147" s="45">
        <f t="shared" si="41"/>
        <v>60</v>
      </c>
      <c r="AB147" s="23">
        <f t="shared" si="42"/>
        <v>15</v>
      </c>
      <c r="AC147" s="23">
        <f t="shared" si="43"/>
        <v>75</v>
      </c>
    </row>
    <row r="148" spans="1:29" s="2" customFormat="1" ht="24.75" customHeight="1">
      <c r="A148" s="338"/>
      <c r="B148" s="386"/>
      <c r="C148" s="132" t="s">
        <v>215</v>
      </c>
      <c r="D148" s="132" t="s">
        <v>26</v>
      </c>
      <c r="E148" s="132" t="s">
        <v>145</v>
      </c>
      <c r="F148" s="110" t="s">
        <v>158</v>
      </c>
      <c r="G148" s="77"/>
      <c r="H148" s="22">
        <v>2</v>
      </c>
      <c r="I148" s="144">
        <v>30</v>
      </c>
      <c r="J148" s="74"/>
      <c r="K148" s="74"/>
      <c r="L148" s="49"/>
      <c r="M148" s="49"/>
      <c r="N148" s="49"/>
      <c r="O148" s="50"/>
      <c r="P148" s="45">
        <f t="shared" si="37"/>
        <v>20</v>
      </c>
      <c r="Q148" s="23">
        <f t="shared" si="38"/>
        <v>30</v>
      </c>
      <c r="R148" s="46">
        <f t="shared" si="39"/>
        <v>50</v>
      </c>
      <c r="S148" s="23">
        <f t="shared" si="40"/>
        <v>2</v>
      </c>
      <c r="T148" s="170">
        <v>10</v>
      </c>
      <c r="U148" s="74"/>
      <c r="V148" s="74"/>
      <c r="W148" s="43"/>
      <c r="X148" s="43"/>
      <c r="Y148" s="43"/>
      <c r="Z148" s="43"/>
      <c r="AA148" s="45">
        <f t="shared" si="41"/>
        <v>40</v>
      </c>
      <c r="AB148" s="23">
        <f t="shared" si="42"/>
        <v>10</v>
      </c>
      <c r="AC148" s="23">
        <f t="shared" si="43"/>
        <v>50</v>
      </c>
    </row>
    <row r="149" spans="1:29" s="2" customFormat="1" ht="24.75" customHeight="1" thickBot="1">
      <c r="A149" s="373"/>
      <c r="B149" s="387"/>
      <c r="C149" s="132" t="s">
        <v>216</v>
      </c>
      <c r="D149" s="132" t="s">
        <v>26</v>
      </c>
      <c r="E149" s="132" t="s">
        <v>145</v>
      </c>
      <c r="F149" s="110" t="s">
        <v>159</v>
      </c>
      <c r="G149" s="77"/>
      <c r="H149" s="23">
        <v>3</v>
      </c>
      <c r="I149" s="141"/>
      <c r="J149" s="1"/>
      <c r="K149" s="1">
        <v>40</v>
      </c>
      <c r="L149" s="43"/>
      <c r="M149" s="43"/>
      <c r="N149" s="43"/>
      <c r="O149" s="44"/>
      <c r="P149" s="45">
        <f t="shared" si="37"/>
        <v>35</v>
      </c>
      <c r="Q149" s="23">
        <f t="shared" si="38"/>
        <v>40</v>
      </c>
      <c r="R149" s="46">
        <f t="shared" si="39"/>
        <v>75</v>
      </c>
      <c r="S149" s="24">
        <f t="shared" si="40"/>
        <v>3</v>
      </c>
      <c r="T149" s="171"/>
      <c r="U149" s="1"/>
      <c r="V149" s="1">
        <v>15</v>
      </c>
      <c r="W149" s="43"/>
      <c r="X149" s="43"/>
      <c r="Y149" s="43"/>
      <c r="Z149" s="43"/>
      <c r="AA149" s="45">
        <f t="shared" si="41"/>
        <v>60</v>
      </c>
      <c r="AB149" s="23">
        <f t="shared" si="42"/>
        <v>15</v>
      </c>
      <c r="AC149" s="23">
        <f t="shared" si="43"/>
        <v>75</v>
      </c>
    </row>
    <row r="150" spans="1:29" ht="21" customHeight="1" thickBot="1">
      <c r="A150" s="382" t="s">
        <v>23</v>
      </c>
      <c r="B150" s="383"/>
      <c r="C150" s="383"/>
      <c r="D150" s="383"/>
      <c r="E150" s="383"/>
      <c r="F150" s="384"/>
      <c r="G150" s="12"/>
      <c r="H150" s="21">
        <f>SUM(H151:H164)</f>
        <v>28</v>
      </c>
      <c r="I150" s="21">
        <f aca="true" t="shared" si="48" ref="I150:AC150">SUM(I151:I164)</f>
        <v>100</v>
      </c>
      <c r="J150" s="21">
        <f t="shared" si="48"/>
        <v>80</v>
      </c>
      <c r="K150" s="21">
        <f t="shared" si="48"/>
        <v>40</v>
      </c>
      <c r="L150" s="21">
        <f t="shared" si="48"/>
        <v>45</v>
      </c>
      <c r="M150" s="21">
        <f t="shared" si="48"/>
        <v>0</v>
      </c>
      <c r="N150" s="21">
        <f t="shared" si="48"/>
        <v>35</v>
      </c>
      <c r="O150" s="21">
        <f t="shared" si="48"/>
        <v>250</v>
      </c>
      <c r="P150" s="21">
        <f t="shared" si="48"/>
        <v>150</v>
      </c>
      <c r="Q150" s="21">
        <f t="shared" si="48"/>
        <v>300</v>
      </c>
      <c r="R150" s="21">
        <f t="shared" si="48"/>
        <v>700</v>
      </c>
      <c r="S150" s="21">
        <f t="shared" si="48"/>
        <v>28</v>
      </c>
      <c r="T150" s="21">
        <f t="shared" si="48"/>
        <v>65</v>
      </c>
      <c r="U150" s="21">
        <f t="shared" si="48"/>
        <v>55</v>
      </c>
      <c r="V150" s="21">
        <f t="shared" si="48"/>
        <v>20</v>
      </c>
      <c r="W150" s="21">
        <f t="shared" si="48"/>
        <v>30</v>
      </c>
      <c r="X150" s="21">
        <f t="shared" si="48"/>
        <v>0</v>
      </c>
      <c r="Y150" s="21">
        <f t="shared" si="48"/>
        <v>35</v>
      </c>
      <c r="Z150" s="21">
        <f t="shared" si="48"/>
        <v>250</v>
      </c>
      <c r="AA150" s="21">
        <f t="shared" si="48"/>
        <v>480</v>
      </c>
      <c r="AB150" s="21">
        <f t="shared" si="48"/>
        <v>205</v>
      </c>
      <c r="AC150" s="21">
        <f t="shared" si="48"/>
        <v>935</v>
      </c>
    </row>
    <row r="151" spans="1:29" ht="61.5" customHeight="1" thickBot="1">
      <c r="A151" s="126" t="s">
        <v>273</v>
      </c>
      <c r="B151" s="122" t="s">
        <v>186</v>
      </c>
      <c r="C151" s="122" t="s">
        <v>233</v>
      </c>
      <c r="D151" s="122" t="s">
        <v>26</v>
      </c>
      <c r="E151" s="123" t="s">
        <v>145</v>
      </c>
      <c r="F151" s="124" t="s">
        <v>151</v>
      </c>
      <c r="G151" s="13"/>
      <c r="H151" s="21">
        <v>1</v>
      </c>
      <c r="I151" s="259"/>
      <c r="J151" s="258"/>
      <c r="K151" s="258"/>
      <c r="L151" s="258">
        <v>25</v>
      </c>
      <c r="M151" s="258"/>
      <c r="N151" s="258"/>
      <c r="O151" s="260"/>
      <c r="P151" s="261">
        <f aca="true" t="shared" si="49" ref="P151:P165">H151*25-Q151</f>
        <v>0</v>
      </c>
      <c r="Q151" s="21">
        <f aca="true" t="shared" si="50" ref="Q151:Q159">SUM(I151:O151)</f>
        <v>25</v>
      </c>
      <c r="R151" s="21">
        <f aca="true" t="shared" si="51" ref="R151:R159">SUM(I151:P151)</f>
        <v>25</v>
      </c>
      <c r="S151" s="20">
        <f aca="true" t="shared" si="52" ref="S151:S169">H151</f>
        <v>1</v>
      </c>
      <c r="T151" s="259"/>
      <c r="U151" s="258"/>
      <c r="V151" s="258"/>
      <c r="W151" s="258">
        <v>15</v>
      </c>
      <c r="X151" s="258"/>
      <c r="Y151" s="258"/>
      <c r="Z151" s="258"/>
      <c r="AA151" s="261">
        <f aca="true" t="shared" si="53" ref="AA151:AA169">S151*25-AB151</f>
        <v>10</v>
      </c>
      <c r="AB151" s="31">
        <f aca="true" t="shared" si="54" ref="AB151:AB159">SUM(T151:Z151)</f>
        <v>15</v>
      </c>
      <c r="AC151" s="21">
        <f aca="true" t="shared" si="55" ref="AC151:AC159">SUM(T151:AA151)</f>
        <v>25</v>
      </c>
    </row>
    <row r="152" spans="1:29" ht="39.75" customHeight="1">
      <c r="A152" s="415" t="s">
        <v>274</v>
      </c>
      <c r="B152" s="401" t="s">
        <v>143</v>
      </c>
      <c r="C152" s="73" t="s">
        <v>189</v>
      </c>
      <c r="D152" s="73" t="s">
        <v>28</v>
      </c>
      <c r="E152" s="87" t="s">
        <v>145</v>
      </c>
      <c r="F152" s="88" t="s">
        <v>126</v>
      </c>
      <c r="G152" s="13"/>
      <c r="H152" s="35">
        <v>10</v>
      </c>
      <c r="I152" s="262"/>
      <c r="J152" s="263"/>
      <c r="K152" s="263"/>
      <c r="L152" s="263"/>
      <c r="M152" s="263"/>
      <c r="N152" s="263"/>
      <c r="O152" s="264">
        <v>250</v>
      </c>
      <c r="P152" s="265">
        <v>0</v>
      </c>
      <c r="Q152" s="35">
        <v>0</v>
      </c>
      <c r="R152" s="28">
        <f t="shared" si="51"/>
        <v>250</v>
      </c>
      <c r="S152" s="35">
        <f t="shared" si="52"/>
        <v>10</v>
      </c>
      <c r="T152" s="286"/>
      <c r="U152" s="263"/>
      <c r="V152" s="263"/>
      <c r="W152" s="263"/>
      <c r="X152" s="263"/>
      <c r="Y152" s="263"/>
      <c r="Z152" s="263">
        <v>250</v>
      </c>
      <c r="AA152" s="265">
        <f t="shared" si="53"/>
        <v>250</v>
      </c>
      <c r="AB152" s="28">
        <v>0</v>
      </c>
      <c r="AC152" s="35">
        <f t="shared" si="55"/>
        <v>500</v>
      </c>
    </row>
    <row r="153" spans="1:29" ht="42.75" customHeight="1" thickBot="1">
      <c r="A153" s="416"/>
      <c r="B153" s="402"/>
      <c r="C153" s="127" t="s">
        <v>190</v>
      </c>
      <c r="D153" s="127" t="s">
        <v>26</v>
      </c>
      <c r="E153" s="128" t="s">
        <v>145</v>
      </c>
      <c r="F153" s="129" t="s">
        <v>155</v>
      </c>
      <c r="G153" s="13"/>
      <c r="H153" s="25">
        <v>5</v>
      </c>
      <c r="I153" s="266"/>
      <c r="J153" s="257"/>
      <c r="K153" s="257"/>
      <c r="L153" s="257"/>
      <c r="M153" s="257"/>
      <c r="N153" s="257">
        <v>35</v>
      </c>
      <c r="O153" s="267"/>
      <c r="P153" s="268">
        <f t="shared" si="49"/>
        <v>90</v>
      </c>
      <c r="Q153" s="25">
        <f t="shared" si="50"/>
        <v>35</v>
      </c>
      <c r="R153" s="30">
        <f t="shared" si="51"/>
        <v>125</v>
      </c>
      <c r="S153" s="32">
        <v>5</v>
      </c>
      <c r="T153" s="287"/>
      <c r="U153" s="257"/>
      <c r="V153" s="257"/>
      <c r="W153" s="257"/>
      <c r="X153" s="257"/>
      <c r="Y153" s="257">
        <v>35</v>
      </c>
      <c r="Z153" s="257"/>
      <c r="AA153" s="288">
        <f t="shared" si="53"/>
        <v>90</v>
      </c>
      <c r="AB153" s="26">
        <f t="shared" si="54"/>
        <v>35</v>
      </c>
      <c r="AC153" s="25">
        <f t="shared" si="55"/>
        <v>125</v>
      </c>
    </row>
    <row r="154" spans="1:29" ht="31.5" customHeight="1">
      <c r="A154" s="346" t="s">
        <v>275</v>
      </c>
      <c r="B154" s="359" t="s">
        <v>187</v>
      </c>
      <c r="C154" s="73" t="s">
        <v>54</v>
      </c>
      <c r="D154" s="95" t="s">
        <v>27</v>
      </c>
      <c r="E154" s="86" t="s">
        <v>145</v>
      </c>
      <c r="F154" s="88" t="s">
        <v>155</v>
      </c>
      <c r="G154" s="13"/>
      <c r="H154" s="35">
        <v>1</v>
      </c>
      <c r="I154" s="262">
        <v>20</v>
      </c>
      <c r="J154" s="263"/>
      <c r="K154" s="263"/>
      <c r="L154" s="263"/>
      <c r="M154" s="263"/>
      <c r="N154" s="263"/>
      <c r="O154" s="264"/>
      <c r="P154" s="265">
        <f t="shared" si="49"/>
        <v>5</v>
      </c>
      <c r="Q154" s="35">
        <f t="shared" si="50"/>
        <v>20</v>
      </c>
      <c r="R154" s="28">
        <f t="shared" si="51"/>
        <v>25</v>
      </c>
      <c r="S154" s="35">
        <f t="shared" si="52"/>
        <v>1</v>
      </c>
      <c r="T154" s="286">
        <v>15</v>
      </c>
      <c r="U154" s="263"/>
      <c r="V154" s="263"/>
      <c r="W154" s="263"/>
      <c r="X154" s="263"/>
      <c r="Y154" s="263"/>
      <c r="Z154" s="263"/>
      <c r="AA154" s="265">
        <f t="shared" si="53"/>
        <v>10</v>
      </c>
      <c r="AB154" s="35">
        <f t="shared" si="54"/>
        <v>15</v>
      </c>
      <c r="AC154" s="35">
        <f t="shared" si="55"/>
        <v>25</v>
      </c>
    </row>
    <row r="155" spans="1:29" ht="26.25" customHeight="1">
      <c r="A155" s="347"/>
      <c r="B155" s="360"/>
      <c r="C155" s="1" t="s">
        <v>234</v>
      </c>
      <c r="D155" s="1" t="s">
        <v>26</v>
      </c>
      <c r="E155" s="96" t="s">
        <v>145</v>
      </c>
      <c r="F155" s="90" t="s">
        <v>152</v>
      </c>
      <c r="G155" s="13"/>
      <c r="H155" s="22">
        <v>1</v>
      </c>
      <c r="I155" s="269"/>
      <c r="J155" s="270">
        <v>20</v>
      </c>
      <c r="K155" s="270"/>
      <c r="L155" s="270"/>
      <c r="M155" s="270"/>
      <c r="N155" s="270"/>
      <c r="O155" s="271"/>
      <c r="P155" s="272">
        <f t="shared" si="49"/>
        <v>5</v>
      </c>
      <c r="Q155" s="23">
        <f t="shared" si="50"/>
        <v>20</v>
      </c>
      <c r="R155" s="46">
        <f t="shared" si="51"/>
        <v>25</v>
      </c>
      <c r="S155" s="23">
        <f t="shared" si="52"/>
        <v>1</v>
      </c>
      <c r="T155" s="289"/>
      <c r="U155" s="273">
        <v>15</v>
      </c>
      <c r="V155" s="273"/>
      <c r="W155" s="273"/>
      <c r="X155" s="273"/>
      <c r="Y155" s="273"/>
      <c r="Z155" s="273"/>
      <c r="AA155" s="272">
        <f t="shared" si="53"/>
        <v>10</v>
      </c>
      <c r="AB155" s="23">
        <f t="shared" si="54"/>
        <v>15</v>
      </c>
      <c r="AC155" s="23">
        <f t="shared" si="55"/>
        <v>25</v>
      </c>
    </row>
    <row r="156" spans="1:29" ht="26.25" customHeight="1">
      <c r="A156" s="347"/>
      <c r="B156" s="360"/>
      <c r="C156" s="1" t="s">
        <v>55</v>
      </c>
      <c r="D156" s="97" t="s">
        <v>27</v>
      </c>
      <c r="E156" s="96" t="s">
        <v>145</v>
      </c>
      <c r="F156" s="90" t="s">
        <v>155</v>
      </c>
      <c r="G156" s="13"/>
      <c r="H156" s="22">
        <v>1</v>
      </c>
      <c r="I156" s="269">
        <v>20</v>
      </c>
      <c r="J156" s="270"/>
      <c r="K156" s="270"/>
      <c r="L156" s="270"/>
      <c r="M156" s="270"/>
      <c r="N156" s="270"/>
      <c r="O156" s="271"/>
      <c r="P156" s="272">
        <f t="shared" si="49"/>
        <v>5</v>
      </c>
      <c r="Q156" s="23">
        <f t="shared" si="50"/>
        <v>20</v>
      </c>
      <c r="R156" s="46">
        <f t="shared" si="51"/>
        <v>25</v>
      </c>
      <c r="S156" s="23">
        <f t="shared" si="52"/>
        <v>1</v>
      </c>
      <c r="T156" s="289">
        <v>15</v>
      </c>
      <c r="U156" s="273"/>
      <c r="V156" s="273"/>
      <c r="W156" s="273"/>
      <c r="X156" s="273"/>
      <c r="Y156" s="273"/>
      <c r="Z156" s="273"/>
      <c r="AA156" s="272">
        <f t="shared" si="53"/>
        <v>10</v>
      </c>
      <c r="AB156" s="23">
        <f t="shared" si="54"/>
        <v>15</v>
      </c>
      <c r="AC156" s="23">
        <f t="shared" si="55"/>
        <v>25</v>
      </c>
    </row>
    <row r="157" spans="1:29" ht="30" customHeight="1">
      <c r="A157" s="347"/>
      <c r="B157" s="360"/>
      <c r="C157" s="1" t="s">
        <v>63</v>
      </c>
      <c r="D157" s="1" t="s">
        <v>26</v>
      </c>
      <c r="E157" s="96" t="s">
        <v>145</v>
      </c>
      <c r="F157" s="90" t="s">
        <v>152</v>
      </c>
      <c r="G157" s="13"/>
      <c r="H157" s="23">
        <v>1</v>
      </c>
      <c r="I157" s="162"/>
      <c r="J157" s="273"/>
      <c r="K157" s="273"/>
      <c r="L157" s="273">
        <v>20</v>
      </c>
      <c r="M157" s="273"/>
      <c r="N157" s="273"/>
      <c r="O157" s="274"/>
      <c r="P157" s="272">
        <f t="shared" si="49"/>
        <v>5</v>
      </c>
      <c r="Q157" s="23">
        <f t="shared" si="50"/>
        <v>20</v>
      </c>
      <c r="R157" s="46">
        <f t="shared" si="51"/>
        <v>25</v>
      </c>
      <c r="S157" s="23">
        <f t="shared" si="52"/>
        <v>1</v>
      </c>
      <c r="T157" s="289"/>
      <c r="U157" s="273"/>
      <c r="V157" s="273"/>
      <c r="W157" s="273">
        <v>15</v>
      </c>
      <c r="X157" s="273"/>
      <c r="Y157" s="273"/>
      <c r="Z157" s="273"/>
      <c r="AA157" s="272">
        <f t="shared" si="53"/>
        <v>10</v>
      </c>
      <c r="AB157" s="23">
        <f t="shared" si="54"/>
        <v>15</v>
      </c>
      <c r="AC157" s="23">
        <f t="shared" si="55"/>
        <v>25</v>
      </c>
    </row>
    <row r="158" spans="1:29" ht="31.5" customHeight="1">
      <c r="A158" s="347"/>
      <c r="B158" s="360"/>
      <c r="C158" s="100" t="s">
        <v>56</v>
      </c>
      <c r="D158" s="1" t="s">
        <v>26</v>
      </c>
      <c r="E158" s="96" t="s">
        <v>145</v>
      </c>
      <c r="F158" s="90" t="s">
        <v>155</v>
      </c>
      <c r="G158" s="13"/>
      <c r="H158" s="32">
        <v>1</v>
      </c>
      <c r="I158" s="275">
        <v>20</v>
      </c>
      <c r="J158" s="276"/>
      <c r="K158" s="276"/>
      <c r="L158" s="276"/>
      <c r="M158" s="276"/>
      <c r="N158" s="276"/>
      <c r="O158" s="277"/>
      <c r="P158" s="272">
        <f t="shared" si="49"/>
        <v>5</v>
      </c>
      <c r="Q158" s="23">
        <f t="shared" si="50"/>
        <v>20</v>
      </c>
      <c r="R158" s="46">
        <f t="shared" si="51"/>
        <v>25</v>
      </c>
      <c r="S158" s="23">
        <f t="shared" si="52"/>
        <v>1</v>
      </c>
      <c r="T158" s="289">
        <v>15</v>
      </c>
      <c r="U158" s="273"/>
      <c r="V158" s="273"/>
      <c r="W158" s="273"/>
      <c r="X158" s="273"/>
      <c r="Y158" s="273"/>
      <c r="Z158" s="273"/>
      <c r="AA158" s="272">
        <f t="shared" si="53"/>
        <v>10</v>
      </c>
      <c r="AB158" s="23">
        <f t="shared" si="54"/>
        <v>15</v>
      </c>
      <c r="AC158" s="23">
        <f t="shared" si="55"/>
        <v>25</v>
      </c>
    </row>
    <row r="159" spans="1:29" ht="27" customHeight="1" thickBot="1">
      <c r="A159" s="358"/>
      <c r="B159" s="361"/>
      <c r="C159" s="233" t="s">
        <v>64</v>
      </c>
      <c r="D159" s="76" t="s">
        <v>26</v>
      </c>
      <c r="E159" s="185" t="s">
        <v>145</v>
      </c>
      <c r="F159" s="94" t="s">
        <v>152</v>
      </c>
      <c r="G159" s="13"/>
      <c r="H159" s="24">
        <v>1</v>
      </c>
      <c r="I159" s="278"/>
      <c r="J159" s="279">
        <v>20</v>
      </c>
      <c r="K159" s="279"/>
      <c r="L159" s="279"/>
      <c r="M159" s="279"/>
      <c r="N159" s="279"/>
      <c r="O159" s="280"/>
      <c r="P159" s="268">
        <f t="shared" si="49"/>
        <v>5</v>
      </c>
      <c r="Q159" s="24">
        <f t="shared" si="50"/>
        <v>20</v>
      </c>
      <c r="R159" s="29">
        <f t="shared" si="51"/>
        <v>25</v>
      </c>
      <c r="S159" s="24">
        <f t="shared" si="52"/>
        <v>1</v>
      </c>
      <c r="T159" s="290"/>
      <c r="U159" s="279">
        <v>15</v>
      </c>
      <c r="V159" s="279"/>
      <c r="W159" s="279"/>
      <c r="X159" s="279"/>
      <c r="Y159" s="279"/>
      <c r="Z159" s="279"/>
      <c r="AA159" s="268">
        <f t="shared" si="53"/>
        <v>10</v>
      </c>
      <c r="AB159" s="24">
        <f t="shared" si="54"/>
        <v>15</v>
      </c>
      <c r="AC159" s="24">
        <f t="shared" si="55"/>
        <v>25</v>
      </c>
    </row>
    <row r="160" spans="1:29" ht="27" customHeight="1">
      <c r="A160" s="409" t="s">
        <v>276</v>
      </c>
      <c r="B160" s="412" t="s">
        <v>261</v>
      </c>
      <c r="C160" s="235" t="s">
        <v>253</v>
      </c>
      <c r="D160" s="235" t="s">
        <v>26</v>
      </c>
      <c r="E160" s="235" t="s">
        <v>145</v>
      </c>
      <c r="F160" s="236" t="s">
        <v>158</v>
      </c>
      <c r="G160" s="77"/>
      <c r="H160" s="207">
        <v>1</v>
      </c>
      <c r="I160" s="281">
        <v>20</v>
      </c>
      <c r="J160" s="282"/>
      <c r="K160" s="283"/>
      <c r="L160" s="282"/>
      <c r="M160" s="282"/>
      <c r="N160" s="282"/>
      <c r="O160" s="282"/>
      <c r="P160" s="225">
        <f t="shared" si="49"/>
        <v>5</v>
      </c>
      <c r="Q160" s="199">
        <f aca="true" t="shared" si="56" ref="Q160:Q165">SUM(I160:O160)</f>
        <v>20</v>
      </c>
      <c r="R160" s="207">
        <f aca="true" t="shared" si="57" ref="R160:R165">SUM(I160:P160)</f>
        <v>25</v>
      </c>
      <c r="S160" s="203">
        <f t="shared" si="52"/>
        <v>1</v>
      </c>
      <c r="T160" s="281">
        <v>10</v>
      </c>
      <c r="U160" s="282"/>
      <c r="V160" s="282"/>
      <c r="W160" s="282"/>
      <c r="X160" s="282"/>
      <c r="Y160" s="282"/>
      <c r="Z160" s="282"/>
      <c r="AA160" s="225">
        <f t="shared" si="53"/>
        <v>15</v>
      </c>
      <c r="AB160" s="214">
        <f>SUM(T160:Z160)</f>
        <v>10</v>
      </c>
      <c r="AC160" s="211">
        <f>SUM(T160:AA160)</f>
        <v>25</v>
      </c>
    </row>
    <row r="161" spans="1:29" ht="27" customHeight="1">
      <c r="A161" s="410"/>
      <c r="B161" s="413"/>
      <c r="C161" s="234" t="s">
        <v>254</v>
      </c>
      <c r="D161" s="234" t="s">
        <v>26</v>
      </c>
      <c r="E161" s="234" t="s">
        <v>145</v>
      </c>
      <c r="F161" s="237" t="s">
        <v>158</v>
      </c>
      <c r="G161" s="77"/>
      <c r="H161" s="208">
        <v>1</v>
      </c>
      <c r="I161" s="251"/>
      <c r="J161" s="252">
        <v>20</v>
      </c>
      <c r="K161" s="253"/>
      <c r="L161" s="252"/>
      <c r="M161" s="252"/>
      <c r="N161" s="252"/>
      <c r="O161" s="252"/>
      <c r="P161" s="197">
        <f t="shared" si="49"/>
        <v>5</v>
      </c>
      <c r="Q161" s="200">
        <f t="shared" si="56"/>
        <v>20</v>
      </c>
      <c r="R161" s="208">
        <f t="shared" si="57"/>
        <v>25</v>
      </c>
      <c r="S161" s="204">
        <f t="shared" si="52"/>
        <v>1</v>
      </c>
      <c r="T161" s="251"/>
      <c r="U161" s="252">
        <v>10</v>
      </c>
      <c r="V161" s="252"/>
      <c r="W161" s="252"/>
      <c r="X161" s="252"/>
      <c r="Y161" s="252"/>
      <c r="Z161" s="252"/>
      <c r="AA161" s="197">
        <f t="shared" si="53"/>
        <v>15</v>
      </c>
      <c r="AB161" s="215">
        <f>SUM(T161:Z161)</f>
        <v>10</v>
      </c>
      <c r="AC161" s="212">
        <f>SUM(T161:AA161)</f>
        <v>25</v>
      </c>
    </row>
    <row r="162" spans="1:29" ht="27" customHeight="1">
      <c r="A162" s="410"/>
      <c r="B162" s="413"/>
      <c r="C162" s="234" t="s">
        <v>256</v>
      </c>
      <c r="D162" s="234" t="s">
        <v>26</v>
      </c>
      <c r="E162" s="234" t="s">
        <v>145</v>
      </c>
      <c r="F162" s="237" t="s">
        <v>159</v>
      </c>
      <c r="G162" s="77"/>
      <c r="H162" s="208">
        <v>2</v>
      </c>
      <c r="I162" s="251"/>
      <c r="J162" s="252"/>
      <c r="K162" s="253">
        <v>40</v>
      </c>
      <c r="L162" s="252"/>
      <c r="M162" s="252"/>
      <c r="N162" s="252"/>
      <c r="O162" s="252"/>
      <c r="P162" s="197">
        <f t="shared" si="49"/>
        <v>10</v>
      </c>
      <c r="Q162" s="200">
        <f t="shared" si="56"/>
        <v>40</v>
      </c>
      <c r="R162" s="208">
        <f t="shared" si="57"/>
        <v>50</v>
      </c>
      <c r="S162" s="204">
        <f t="shared" si="52"/>
        <v>2</v>
      </c>
      <c r="T162" s="251"/>
      <c r="U162" s="252"/>
      <c r="V162" s="252">
        <v>20</v>
      </c>
      <c r="W162" s="252"/>
      <c r="X162" s="252"/>
      <c r="Y162" s="252"/>
      <c r="Z162" s="252"/>
      <c r="AA162" s="197">
        <f t="shared" si="53"/>
        <v>30</v>
      </c>
      <c r="AB162" s="215">
        <f>SUM(T162:Z162)</f>
        <v>20</v>
      </c>
      <c r="AC162" s="212">
        <f>SUM(T162:AA162)</f>
        <v>50</v>
      </c>
    </row>
    <row r="163" spans="1:29" ht="27" customHeight="1">
      <c r="A163" s="411"/>
      <c r="B163" s="414"/>
      <c r="C163" s="242" t="s">
        <v>267</v>
      </c>
      <c r="D163" s="242" t="s">
        <v>26</v>
      </c>
      <c r="E163" s="242" t="s">
        <v>145</v>
      </c>
      <c r="F163" s="237" t="s">
        <v>158</v>
      </c>
      <c r="G163" s="244"/>
      <c r="H163" s="215">
        <v>1</v>
      </c>
      <c r="I163" s="245">
        <v>20</v>
      </c>
      <c r="J163" s="246"/>
      <c r="K163" s="247"/>
      <c r="L163" s="246"/>
      <c r="M163" s="246"/>
      <c r="N163" s="246"/>
      <c r="O163" s="246"/>
      <c r="P163" s="197">
        <f>H163*25-Q163</f>
        <v>5</v>
      </c>
      <c r="Q163" s="200">
        <f>SUM(I163:O163)</f>
        <v>20</v>
      </c>
      <c r="R163" s="208">
        <f>SUM(I163:P163)</f>
        <v>25</v>
      </c>
      <c r="S163" s="212">
        <f t="shared" si="52"/>
        <v>1</v>
      </c>
      <c r="T163" s="245">
        <v>10</v>
      </c>
      <c r="U163" s="246"/>
      <c r="V163" s="246"/>
      <c r="W163" s="246"/>
      <c r="X163" s="246"/>
      <c r="Y163" s="246"/>
      <c r="Z163" s="246"/>
      <c r="AA163" s="254"/>
      <c r="AB163" s="215">
        <f aca="true" t="shared" si="58" ref="AB163:AB168">SUM(T163:Z163)</f>
        <v>10</v>
      </c>
      <c r="AC163" s="212">
        <f aca="true" t="shared" si="59" ref="AC163:AC168">SUM(T163:AA163)</f>
        <v>10</v>
      </c>
    </row>
    <row r="164" spans="1:29" ht="27" customHeight="1" thickBot="1">
      <c r="A164" s="411"/>
      <c r="B164" s="414"/>
      <c r="C164" s="243" t="s">
        <v>255</v>
      </c>
      <c r="D164" s="243" t="s">
        <v>26</v>
      </c>
      <c r="E164" s="243" t="s">
        <v>145</v>
      </c>
      <c r="F164" s="239" t="s">
        <v>159</v>
      </c>
      <c r="G164" s="244"/>
      <c r="H164" s="210">
        <v>1</v>
      </c>
      <c r="I164" s="255"/>
      <c r="J164" s="256">
        <v>20</v>
      </c>
      <c r="K164" s="284"/>
      <c r="L164" s="256"/>
      <c r="M164" s="256"/>
      <c r="N164" s="256"/>
      <c r="O164" s="256"/>
      <c r="P164" s="226">
        <f t="shared" si="49"/>
        <v>5</v>
      </c>
      <c r="Q164" s="202">
        <f t="shared" si="56"/>
        <v>20</v>
      </c>
      <c r="R164" s="210">
        <f t="shared" si="57"/>
        <v>25</v>
      </c>
      <c r="S164" s="206">
        <f t="shared" si="52"/>
        <v>1</v>
      </c>
      <c r="T164" s="255"/>
      <c r="U164" s="256">
        <v>15</v>
      </c>
      <c r="V164" s="256"/>
      <c r="W164" s="256"/>
      <c r="X164" s="256"/>
      <c r="Y164" s="256"/>
      <c r="Z164" s="256"/>
      <c r="AA164" s="226">
        <f t="shared" si="53"/>
        <v>10</v>
      </c>
      <c r="AB164" s="215">
        <f t="shared" si="58"/>
        <v>15</v>
      </c>
      <c r="AC164" s="212">
        <f t="shared" si="59"/>
        <v>25</v>
      </c>
    </row>
    <row r="165" spans="1:29" ht="27" customHeight="1">
      <c r="A165" s="406" t="s">
        <v>277</v>
      </c>
      <c r="B165" s="403" t="s">
        <v>266</v>
      </c>
      <c r="C165" s="241" t="s">
        <v>257</v>
      </c>
      <c r="D165" s="241" t="s">
        <v>26</v>
      </c>
      <c r="E165" s="241" t="s">
        <v>145</v>
      </c>
      <c r="F165" s="236" t="s">
        <v>158</v>
      </c>
      <c r="G165" s="244"/>
      <c r="H165" s="209">
        <v>1</v>
      </c>
      <c r="I165" s="248">
        <v>20</v>
      </c>
      <c r="J165" s="249"/>
      <c r="K165" s="250"/>
      <c r="L165" s="249"/>
      <c r="M165" s="249"/>
      <c r="N165" s="249"/>
      <c r="O165" s="249"/>
      <c r="P165" s="198">
        <f t="shared" si="49"/>
        <v>5</v>
      </c>
      <c r="Q165" s="201">
        <f t="shared" si="56"/>
        <v>20</v>
      </c>
      <c r="R165" s="209">
        <f t="shared" si="57"/>
        <v>25</v>
      </c>
      <c r="S165" s="205">
        <f t="shared" si="52"/>
        <v>1</v>
      </c>
      <c r="T165" s="248">
        <v>10</v>
      </c>
      <c r="U165" s="249"/>
      <c r="V165" s="249"/>
      <c r="W165" s="249"/>
      <c r="X165" s="249"/>
      <c r="Y165" s="249"/>
      <c r="Z165" s="249"/>
      <c r="AA165" s="198">
        <f t="shared" si="53"/>
        <v>15</v>
      </c>
      <c r="AB165" s="215">
        <f t="shared" si="58"/>
        <v>10</v>
      </c>
      <c r="AC165" s="212">
        <f t="shared" si="59"/>
        <v>25</v>
      </c>
    </row>
    <row r="166" spans="1:29" ht="27" customHeight="1">
      <c r="A166" s="407"/>
      <c r="B166" s="404"/>
      <c r="C166" s="242" t="s">
        <v>258</v>
      </c>
      <c r="D166" s="242" t="s">
        <v>26</v>
      </c>
      <c r="E166" s="242" t="s">
        <v>145</v>
      </c>
      <c r="F166" s="237" t="s">
        <v>159</v>
      </c>
      <c r="G166" s="244"/>
      <c r="H166" s="209">
        <v>1</v>
      </c>
      <c r="I166" s="248"/>
      <c r="J166" s="249">
        <v>20</v>
      </c>
      <c r="K166" s="250"/>
      <c r="L166" s="249"/>
      <c r="M166" s="249"/>
      <c r="N166" s="249"/>
      <c r="O166" s="249"/>
      <c r="P166" s="198">
        <f>H166*25-Q166</f>
        <v>5</v>
      </c>
      <c r="Q166" s="201">
        <f>SUM(I166:O166)</f>
        <v>20</v>
      </c>
      <c r="R166" s="209">
        <f>SUM(I166:P166)</f>
        <v>25</v>
      </c>
      <c r="S166" s="205">
        <f t="shared" si="52"/>
        <v>1</v>
      </c>
      <c r="T166" s="248"/>
      <c r="U166" s="249">
        <v>15</v>
      </c>
      <c r="V166" s="249"/>
      <c r="W166" s="249"/>
      <c r="X166" s="249"/>
      <c r="Y166" s="249"/>
      <c r="Z166" s="249"/>
      <c r="AA166" s="198"/>
      <c r="AB166" s="215">
        <f t="shared" si="58"/>
        <v>15</v>
      </c>
      <c r="AC166" s="212">
        <f t="shared" si="59"/>
        <v>15</v>
      </c>
    </row>
    <row r="167" spans="1:29" ht="27" customHeight="1">
      <c r="A167" s="407"/>
      <c r="B167" s="404"/>
      <c r="C167" s="242" t="s">
        <v>259</v>
      </c>
      <c r="D167" s="242" t="s">
        <v>26</v>
      </c>
      <c r="E167" s="242" t="s">
        <v>145</v>
      </c>
      <c r="F167" s="237" t="s">
        <v>158</v>
      </c>
      <c r="G167" s="244"/>
      <c r="H167" s="208">
        <v>1</v>
      </c>
      <c r="I167" s="251">
        <v>20</v>
      </c>
      <c r="J167" s="252"/>
      <c r="K167" s="253"/>
      <c r="L167" s="252"/>
      <c r="M167" s="252"/>
      <c r="N167" s="252"/>
      <c r="O167" s="252"/>
      <c r="P167" s="198">
        <f>H167*25-Q167</f>
        <v>5</v>
      </c>
      <c r="Q167" s="201">
        <f>SUM(I167:O167)</f>
        <v>20</v>
      </c>
      <c r="R167" s="209">
        <f>SUM(I167:P167)</f>
        <v>25</v>
      </c>
      <c r="S167" s="204">
        <f t="shared" si="52"/>
        <v>1</v>
      </c>
      <c r="T167" s="251">
        <v>10</v>
      </c>
      <c r="U167" s="252"/>
      <c r="V167" s="252"/>
      <c r="W167" s="252"/>
      <c r="X167" s="252"/>
      <c r="Y167" s="252"/>
      <c r="Z167" s="252"/>
      <c r="AA167" s="197">
        <f t="shared" si="53"/>
        <v>15</v>
      </c>
      <c r="AB167" s="215">
        <f t="shared" si="58"/>
        <v>10</v>
      </c>
      <c r="AC167" s="212">
        <f t="shared" si="59"/>
        <v>25</v>
      </c>
    </row>
    <row r="168" spans="1:29" ht="27" customHeight="1">
      <c r="A168" s="407"/>
      <c r="B168" s="404"/>
      <c r="C168" s="242" t="s">
        <v>260</v>
      </c>
      <c r="D168" s="242" t="s">
        <v>26</v>
      </c>
      <c r="E168" s="242" t="s">
        <v>145</v>
      </c>
      <c r="F168" s="237" t="s">
        <v>159</v>
      </c>
      <c r="G168" s="244"/>
      <c r="H168" s="208">
        <v>1</v>
      </c>
      <c r="I168" s="251"/>
      <c r="J168" s="252">
        <v>20</v>
      </c>
      <c r="K168" s="253"/>
      <c r="L168" s="252"/>
      <c r="M168" s="252"/>
      <c r="N168" s="252"/>
      <c r="O168" s="252"/>
      <c r="P168" s="198">
        <f>H168*25-Q168</f>
        <v>5</v>
      </c>
      <c r="Q168" s="201">
        <f>SUM(I168:O168)</f>
        <v>20</v>
      </c>
      <c r="R168" s="209">
        <f>SUM(I168:P168)</f>
        <v>25</v>
      </c>
      <c r="S168" s="204">
        <f t="shared" si="52"/>
        <v>1</v>
      </c>
      <c r="T168" s="251"/>
      <c r="U168" s="252">
        <v>10</v>
      </c>
      <c r="V168" s="252"/>
      <c r="W168" s="252"/>
      <c r="X168" s="252"/>
      <c r="Y168" s="252"/>
      <c r="Z168" s="252"/>
      <c r="AA168" s="197"/>
      <c r="AB168" s="215">
        <f t="shared" si="58"/>
        <v>10</v>
      </c>
      <c r="AC168" s="212">
        <f t="shared" si="59"/>
        <v>10</v>
      </c>
    </row>
    <row r="169" spans="1:29" ht="27" customHeight="1">
      <c r="A169" s="407"/>
      <c r="B169" s="404"/>
      <c r="C169" s="234" t="s">
        <v>262</v>
      </c>
      <c r="D169" s="234" t="s">
        <v>26</v>
      </c>
      <c r="E169" s="234" t="s">
        <v>145</v>
      </c>
      <c r="F169" s="237" t="s">
        <v>158</v>
      </c>
      <c r="G169" s="77"/>
      <c r="H169" s="208">
        <v>1</v>
      </c>
      <c r="I169" s="251">
        <v>20</v>
      </c>
      <c r="J169" s="252"/>
      <c r="K169" s="285"/>
      <c r="L169" s="252"/>
      <c r="M169" s="252"/>
      <c r="N169" s="252"/>
      <c r="O169" s="252"/>
      <c r="P169" s="198">
        <f>H169*25-Q169</f>
        <v>5</v>
      </c>
      <c r="Q169" s="201">
        <f>SUM(I169:O169)</f>
        <v>20</v>
      </c>
      <c r="R169" s="209">
        <f>SUM(I169:P169)</f>
        <v>25</v>
      </c>
      <c r="S169" s="204">
        <f t="shared" si="52"/>
        <v>1</v>
      </c>
      <c r="T169" s="251">
        <v>10</v>
      </c>
      <c r="U169" s="252"/>
      <c r="V169" s="252"/>
      <c r="W169" s="252"/>
      <c r="X169" s="252"/>
      <c r="Y169" s="252"/>
      <c r="Z169" s="252"/>
      <c r="AA169" s="197">
        <f t="shared" si="53"/>
        <v>15</v>
      </c>
      <c r="AB169" s="215">
        <f>SUM(T169:Z169)</f>
        <v>10</v>
      </c>
      <c r="AC169" s="212">
        <f>SUM(T169:AA169)</f>
        <v>25</v>
      </c>
    </row>
    <row r="170" spans="1:29" ht="27" customHeight="1" thickBot="1">
      <c r="A170" s="408"/>
      <c r="B170" s="405"/>
      <c r="C170" s="238" t="s">
        <v>263</v>
      </c>
      <c r="D170" s="234" t="s">
        <v>26</v>
      </c>
      <c r="E170" s="234" t="s">
        <v>145</v>
      </c>
      <c r="F170" s="237" t="s">
        <v>159</v>
      </c>
      <c r="G170" s="77"/>
      <c r="H170" s="208">
        <v>1</v>
      </c>
      <c r="I170" s="251"/>
      <c r="J170" s="252">
        <v>20</v>
      </c>
      <c r="K170" s="285"/>
      <c r="L170" s="252"/>
      <c r="M170" s="252"/>
      <c r="N170" s="252"/>
      <c r="O170" s="252"/>
      <c r="P170" s="198">
        <f>H170*25-Q170</f>
        <v>5</v>
      </c>
      <c r="Q170" s="201">
        <f>SUM(I170:O170)</f>
        <v>20</v>
      </c>
      <c r="R170" s="209">
        <f>SUM(I170:P170)</f>
        <v>25</v>
      </c>
      <c r="S170" s="204">
        <f>H170</f>
        <v>1</v>
      </c>
      <c r="T170" s="251"/>
      <c r="U170" s="252">
        <v>10</v>
      </c>
      <c r="V170" s="252"/>
      <c r="W170" s="252"/>
      <c r="X170" s="252"/>
      <c r="Y170" s="252"/>
      <c r="Z170" s="252"/>
      <c r="AA170" s="197">
        <f>S170*25-AB170</f>
        <v>15</v>
      </c>
      <c r="AB170" s="215">
        <f>SUM(T170:Z170)</f>
        <v>10</v>
      </c>
      <c r="AC170" s="212">
        <f>SUM(T170:AA170)</f>
        <v>25</v>
      </c>
    </row>
    <row r="171" spans="1:29" s="2" customFormat="1" ht="24.75" customHeight="1" thickBot="1">
      <c r="A171" s="368" t="s">
        <v>24</v>
      </c>
      <c r="B171" s="369"/>
      <c r="C171" s="369"/>
      <c r="D171" s="369"/>
      <c r="E171" s="369"/>
      <c r="F171" s="370"/>
      <c r="G171" s="13"/>
      <c r="H171" s="21">
        <f>SUM(H172:H177)</f>
        <v>30</v>
      </c>
      <c r="I171" s="21">
        <f aca="true" t="shared" si="60" ref="I171:R171">SUM(I172:I177)</f>
        <v>40</v>
      </c>
      <c r="J171" s="21">
        <f t="shared" si="60"/>
        <v>40</v>
      </c>
      <c r="K171" s="21">
        <f t="shared" si="60"/>
        <v>0</v>
      </c>
      <c r="L171" s="21">
        <f t="shared" si="60"/>
        <v>0</v>
      </c>
      <c r="M171" s="21">
        <f t="shared" si="60"/>
        <v>0</v>
      </c>
      <c r="N171" s="232">
        <f t="shared" si="60"/>
        <v>35</v>
      </c>
      <c r="O171" s="21">
        <f t="shared" si="60"/>
        <v>470</v>
      </c>
      <c r="P171" s="195">
        <f>SUM(P172:P177)</f>
        <v>135</v>
      </c>
      <c r="Q171" s="26">
        <f>SUM(Q172:Q177)</f>
        <v>115</v>
      </c>
      <c r="R171" s="26">
        <f t="shared" si="60"/>
        <v>720</v>
      </c>
      <c r="S171" s="25">
        <f aca="true" t="shared" si="61" ref="S171:AC171">SUM(S172:S177)</f>
        <v>30</v>
      </c>
      <c r="T171" s="21">
        <f t="shared" si="61"/>
        <v>20</v>
      </c>
      <c r="U171" s="21">
        <f t="shared" si="61"/>
        <v>20</v>
      </c>
      <c r="V171" s="21">
        <f t="shared" si="61"/>
        <v>0</v>
      </c>
      <c r="W171" s="21">
        <f t="shared" si="61"/>
        <v>0</v>
      </c>
      <c r="X171" s="21">
        <f t="shared" si="61"/>
        <v>0</v>
      </c>
      <c r="Y171" s="232">
        <f t="shared" si="61"/>
        <v>35</v>
      </c>
      <c r="Z171" s="196">
        <f t="shared" si="61"/>
        <v>470</v>
      </c>
      <c r="AA171" s="195">
        <f>SUM(AA172:AA177)</f>
        <v>675</v>
      </c>
      <c r="AB171" s="21">
        <f t="shared" si="61"/>
        <v>75</v>
      </c>
      <c r="AC171" s="21">
        <f t="shared" si="61"/>
        <v>1220</v>
      </c>
    </row>
    <row r="172" spans="1:29" s="2" customFormat="1" ht="39.75" customHeight="1" thickBot="1">
      <c r="A172" s="346" t="s">
        <v>278</v>
      </c>
      <c r="B172" s="359" t="s">
        <v>144</v>
      </c>
      <c r="C172" s="73" t="s">
        <v>188</v>
      </c>
      <c r="D172" s="73" t="s">
        <v>26</v>
      </c>
      <c r="E172" s="73" t="s">
        <v>145</v>
      </c>
      <c r="F172" s="88" t="s">
        <v>155</v>
      </c>
      <c r="G172" s="77"/>
      <c r="H172" s="25">
        <v>6</v>
      </c>
      <c r="I172" s="159"/>
      <c r="J172" s="58"/>
      <c r="K172" s="58"/>
      <c r="L172" s="58"/>
      <c r="M172" s="58"/>
      <c r="N172" s="257">
        <v>35</v>
      </c>
      <c r="O172" s="59"/>
      <c r="P172" s="69">
        <f aca="true" t="shared" si="62" ref="P172:P177">H172*25-Q172</f>
        <v>115</v>
      </c>
      <c r="Q172" s="20">
        <f aca="true" t="shared" si="63" ref="Q172:Q177">SUM(I172:O172)</f>
        <v>35</v>
      </c>
      <c r="R172" s="20">
        <f aca="true" t="shared" si="64" ref="R172:R177">SUM(I172:P172)</f>
        <v>150</v>
      </c>
      <c r="S172" s="20">
        <f aca="true" t="shared" si="65" ref="S172:S177">H172</f>
        <v>6</v>
      </c>
      <c r="T172" s="160"/>
      <c r="U172" s="68"/>
      <c r="V172" s="68"/>
      <c r="W172" s="68"/>
      <c r="X172" s="68"/>
      <c r="Y172" s="258">
        <v>35</v>
      </c>
      <c r="Z172" s="68"/>
      <c r="AA172" s="69">
        <f aca="true" t="shared" si="66" ref="AA172:AA177">S172*25-AB172</f>
        <v>115</v>
      </c>
      <c r="AB172" s="20">
        <f aca="true" t="shared" si="67" ref="AB172:AB177">SUM(T172:Z172)</f>
        <v>35</v>
      </c>
      <c r="AC172" s="20">
        <f aca="true" t="shared" si="68" ref="AC172:AC177">SUM(T172:AA172)</f>
        <v>150</v>
      </c>
    </row>
    <row r="173" spans="1:29" s="2" customFormat="1" ht="36.75" customHeight="1" thickBot="1">
      <c r="A173" s="348"/>
      <c r="B173" s="363"/>
      <c r="C173" s="75" t="s">
        <v>191</v>
      </c>
      <c r="D173" s="75" t="s">
        <v>28</v>
      </c>
      <c r="E173" s="75" t="s">
        <v>145</v>
      </c>
      <c r="F173" s="92" t="s">
        <v>126</v>
      </c>
      <c r="G173" s="77"/>
      <c r="H173" s="20">
        <v>20</v>
      </c>
      <c r="I173" s="163"/>
      <c r="J173" s="70"/>
      <c r="K173" s="70"/>
      <c r="L173" s="70"/>
      <c r="M173" s="70"/>
      <c r="N173" s="70"/>
      <c r="O173" s="71">
        <v>470</v>
      </c>
      <c r="P173" s="60">
        <v>0</v>
      </c>
      <c r="Q173" s="21">
        <v>0</v>
      </c>
      <c r="R173" s="21">
        <f t="shared" si="64"/>
        <v>470</v>
      </c>
      <c r="S173" s="20">
        <f t="shared" si="65"/>
        <v>20</v>
      </c>
      <c r="T173" s="160"/>
      <c r="U173" s="68"/>
      <c r="V173" s="68"/>
      <c r="W173" s="68"/>
      <c r="X173" s="68"/>
      <c r="Y173" s="68"/>
      <c r="Z173" s="68">
        <v>470</v>
      </c>
      <c r="AA173" s="69">
        <f t="shared" si="66"/>
        <v>500</v>
      </c>
      <c r="AB173" s="21">
        <v>0</v>
      </c>
      <c r="AC173" s="20">
        <f t="shared" si="68"/>
        <v>970</v>
      </c>
    </row>
    <row r="174" spans="1:29" s="2" customFormat="1" ht="24.75" customHeight="1">
      <c r="A174" s="366" t="s">
        <v>279</v>
      </c>
      <c r="B174" s="367" t="s">
        <v>192</v>
      </c>
      <c r="C174" s="130" t="s">
        <v>122</v>
      </c>
      <c r="D174" s="74" t="s">
        <v>26</v>
      </c>
      <c r="E174" s="74" t="s">
        <v>145</v>
      </c>
      <c r="F174" s="107" t="s">
        <v>155</v>
      </c>
      <c r="G174" s="77"/>
      <c r="H174" s="35">
        <v>1</v>
      </c>
      <c r="I174" s="153">
        <v>20</v>
      </c>
      <c r="J174" s="40"/>
      <c r="K174" s="61"/>
      <c r="L174" s="40"/>
      <c r="M174" s="40"/>
      <c r="N174" s="40"/>
      <c r="O174" s="41"/>
      <c r="P174" s="42">
        <f t="shared" si="62"/>
        <v>5</v>
      </c>
      <c r="Q174" s="22">
        <f t="shared" si="63"/>
        <v>20</v>
      </c>
      <c r="R174" s="173">
        <f t="shared" si="64"/>
        <v>25</v>
      </c>
      <c r="S174" s="35">
        <f t="shared" si="65"/>
        <v>1</v>
      </c>
      <c r="T174" s="166">
        <v>10</v>
      </c>
      <c r="U174" s="40"/>
      <c r="V174" s="40"/>
      <c r="W174" s="40"/>
      <c r="X174" s="40"/>
      <c r="Y174" s="40"/>
      <c r="Z174" s="40"/>
      <c r="AA174" s="42">
        <f t="shared" si="66"/>
        <v>15</v>
      </c>
      <c r="AB174" s="22">
        <f t="shared" si="67"/>
        <v>10</v>
      </c>
      <c r="AC174" s="35">
        <f t="shared" si="68"/>
        <v>25</v>
      </c>
    </row>
    <row r="175" spans="1:29" s="2" customFormat="1" ht="24.75" customHeight="1">
      <c r="A175" s="347"/>
      <c r="B175" s="360"/>
      <c r="C175" s="100" t="s">
        <v>90</v>
      </c>
      <c r="D175" s="1" t="s">
        <v>26</v>
      </c>
      <c r="E175" s="1" t="s">
        <v>145</v>
      </c>
      <c r="F175" s="90" t="s">
        <v>152</v>
      </c>
      <c r="G175" s="77"/>
      <c r="H175" s="22">
        <v>1</v>
      </c>
      <c r="I175" s="156"/>
      <c r="J175" s="49">
        <v>20</v>
      </c>
      <c r="K175" s="62"/>
      <c r="L175" s="49"/>
      <c r="M175" s="49"/>
      <c r="N175" s="49"/>
      <c r="O175" s="50"/>
      <c r="P175" s="45">
        <f t="shared" si="62"/>
        <v>5</v>
      </c>
      <c r="Q175" s="23">
        <f t="shared" si="63"/>
        <v>20</v>
      </c>
      <c r="R175" s="46">
        <f t="shared" si="64"/>
        <v>25</v>
      </c>
      <c r="S175" s="23">
        <f t="shared" si="65"/>
        <v>1</v>
      </c>
      <c r="T175" s="167"/>
      <c r="U175" s="43">
        <v>10</v>
      </c>
      <c r="V175" s="43"/>
      <c r="W175" s="43"/>
      <c r="X175" s="43"/>
      <c r="Y175" s="43"/>
      <c r="Z175" s="43"/>
      <c r="AA175" s="45">
        <f t="shared" si="66"/>
        <v>15</v>
      </c>
      <c r="AB175" s="23">
        <f t="shared" si="67"/>
        <v>10</v>
      </c>
      <c r="AC175" s="23">
        <f t="shared" si="68"/>
        <v>25</v>
      </c>
    </row>
    <row r="176" spans="1:29" s="2" customFormat="1" ht="24.75" customHeight="1">
      <c r="A176" s="347"/>
      <c r="B176" s="360"/>
      <c r="C176" s="1" t="s">
        <v>114</v>
      </c>
      <c r="D176" s="97" t="s">
        <v>27</v>
      </c>
      <c r="E176" s="1" t="s">
        <v>146</v>
      </c>
      <c r="F176" s="90" t="s">
        <v>155</v>
      </c>
      <c r="G176" s="77"/>
      <c r="H176" s="32">
        <v>1</v>
      </c>
      <c r="I176" s="157">
        <v>20</v>
      </c>
      <c r="J176" s="52"/>
      <c r="K176" s="63"/>
      <c r="L176" s="52"/>
      <c r="M176" s="52"/>
      <c r="N176" s="52"/>
      <c r="O176" s="53"/>
      <c r="P176" s="45">
        <f t="shared" si="62"/>
        <v>5</v>
      </c>
      <c r="Q176" s="23">
        <f t="shared" si="63"/>
        <v>20</v>
      </c>
      <c r="R176" s="46">
        <f t="shared" si="64"/>
        <v>25</v>
      </c>
      <c r="S176" s="23">
        <f t="shared" si="65"/>
        <v>1</v>
      </c>
      <c r="T176" s="167">
        <v>10</v>
      </c>
      <c r="U176" s="43"/>
      <c r="V176" s="43"/>
      <c r="W176" s="43"/>
      <c r="X176" s="43"/>
      <c r="Y176" s="43"/>
      <c r="Z176" s="43"/>
      <c r="AA176" s="45">
        <f t="shared" si="66"/>
        <v>15</v>
      </c>
      <c r="AB176" s="23">
        <f t="shared" si="67"/>
        <v>10</v>
      </c>
      <c r="AC176" s="23">
        <f t="shared" si="68"/>
        <v>25</v>
      </c>
    </row>
    <row r="177" spans="1:29" s="2" customFormat="1" ht="24.75" customHeight="1" thickBot="1">
      <c r="A177" s="348"/>
      <c r="B177" s="363"/>
      <c r="C177" s="75" t="s">
        <v>91</v>
      </c>
      <c r="D177" s="75" t="s">
        <v>26</v>
      </c>
      <c r="E177" s="75" t="s">
        <v>146</v>
      </c>
      <c r="F177" s="92" t="s">
        <v>152</v>
      </c>
      <c r="G177" s="77"/>
      <c r="H177" s="24">
        <v>1</v>
      </c>
      <c r="I177" s="155"/>
      <c r="J177" s="47">
        <v>20</v>
      </c>
      <c r="K177" s="64"/>
      <c r="L177" s="47"/>
      <c r="M177" s="47"/>
      <c r="N177" s="47"/>
      <c r="O177" s="53"/>
      <c r="P177" s="60">
        <f t="shared" si="62"/>
        <v>5</v>
      </c>
      <c r="Q177" s="24">
        <f t="shared" si="63"/>
        <v>20</v>
      </c>
      <c r="R177" s="29">
        <f t="shared" si="64"/>
        <v>25</v>
      </c>
      <c r="S177" s="24">
        <f t="shared" si="65"/>
        <v>1</v>
      </c>
      <c r="T177" s="168"/>
      <c r="U177" s="47">
        <v>10</v>
      </c>
      <c r="V177" s="47"/>
      <c r="W177" s="47"/>
      <c r="X177" s="47"/>
      <c r="Y177" s="47"/>
      <c r="Z177" s="52"/>
      <c r="AA177" s="60">
        <f t="shared" si="66"/>
        <v>15</v>
      </c>
      <c r="AB177" s="32">
        <f t="shared" si="67"/>
        <v>10</v>
      </c>
      <c r="AC177" s="24">
        <f t="shared" si="68"/>
        <v>25</v>
      </c>
    </row>
    <row r="178" spans="1:29" s="2" customFormat="1" ht="24.75" customHeight="1" thickBot="1">
      <c r="A178" s="5"/>
      <c r="B178" s="4"/>
      <c r="C178" s="4"/>
      <c r="D178" s="4"/>
      <c r="E178" s="4"/>
      <c r="F178" s="4"/>
      <c r="G178" s="19" t="s">
        <v>22</v>
      </c>
      <c r="H178" s="21">
        <f aca="true" t="shared" si="69" ref="H178:AC178">H171+H150+H107+H72+H39+H23+H6</f>
        <v>210</v>
      </c>
      <c r="I178" s="21">
        <f t="shared" si="69"/>
        <v>1012</v>
      </c>
      <c r="J178" s="21">
        <f t="shared" si="69"/>
        <v>870</v>
      </c>
      <c r="K178" s="21">
        <f t="shared" si="69"/>
        <v>470</v>
      </c>
      <c r="L178" s="21">
        <f t="shared" si="69"/>
        <v>125</v>
      </c>
      <c r="M178" s="21">
        <f t="shared" si="69"/>
        <v>80</v>
      </c>
      <c r="N178" s="21">
        <f t="shared" si="69"/>
        <v>70</v>
      </c>
      <c r="O178" s="21">
        <f t="shared" si="69"/>
        <v>720</v>
      </c>
      <c r="P178" s="21">
        <f t="shared" si="69"/>
        <v>1933</v>
      </c>
      <c r="Q178" s="21">
        <f t="shared" si="69"/>
        <v>2627</v>
      </c>
      <c r="R178" s="21">
        <f t="shared" si="69"/>
        <v>5280</v>
      </c>
      <c r="S178" s="25">
        <f t="shared" si="69"/>
        <v>210</v>
      </c>
      <c r="T178" s="146">
        <f t="shared" si="69"/>
        <v>587</v>
      </c>
      <c r="U178" s="21">
        <f t="shared" si="69"/>
        <v>358</v>
      </c>
      <c r="V178" s="21">
        <f t="shared" si="69"/>
        <v>315</v>
      </c>
      <c r="W178" s="21">
        <f t="shared" si="69"/>
        <v>75</v>
      </c>
      <c r="X178" s="21">
        <f t="shared" si="69"/>
        <v>60</v>
      </c>
      <c r="Y178" s="21">
        <f t="shared" si="69"/>
        <v>70</v>
      </c>
      <c r="Z178" s="21">
        <f t="shared" si="69"/>
        <v>720</v>
      </c>
      <c r="AA178" s="21">
        <f t="shared" si="69"/>
        <v>3770</v>
      </c>
      <c r="AB178" s="21">
        <f t="shared" si="69"/>
        <v>1465</v>
      </c>
      <c r="AC178" s="21">
        <f t="shared" si="69"/>
        <v>5955</v>
      </c>
    </row>
    <row r="179" spans="7:29" ht="24.75" customHeight="1" thickBot="1">
      <c r="G179" s="33"/>
      <c r="H179" s="34"/>
      <c r="I179" s="34">
        <f aca="true" t="shared" si="70" ref="I179:O179">I178/$Q178</f>
        <v>0.3852303007232585</v>
      </c>
      <c r="J179" s="34">
        <f t="shared" si="70"/>
        <v>0.3311762466692044</v>
      </c>
      <c r="K179" s="34">
        <f t="shared" si="70"/>
        <v>0.17891130567186905</v>
      </c>
      <c r="L179" s="34">
        <f t="shared" si="70"/>
        <v>0.0475827940616673</v>
      </c>
      <c r="M179" s="34">
        <f t="shared" si="70"/>
        <v>0.03045298819946707</v>
      </c>
      <c r="N179" s="34">
        <f t="shared" si="70"/>
        <v>0.026646364674533688</v>
      </c>
      <c r="O179" s="34">
        <f t="shared" si="70"/>
        <v>0.27407689379520367</v>
      </c>
      <c r="P179" s="34"/>
      <c r="Q179" s="34"/>
      <c r="R179" s="34"/>
      <c r="S179" s="34"/>
      <c r="T179" s="165">
        <f aca="true" t="shared" si="71" ref="T179:Z179">T178/$AB178</f>
        <v>0.4006825938566553</v>
      </c>
      <c r="U179" s="165">
        <f t="shared" si="71"/>
        <v>0.24436860068259386</v>
      </c>
      <c r="V179" s="165">
        <f t="shared" si="71"/>
        <v>0.2150170648464164</v>
      </c>
      <c r="W179" s="165">
        <f t="shared" si="71"/>
        <v>0.051194539249146756</v>
      </c>
      <c r="X179" s="165">
        <f t="shared" si="71"/>
        <v>0.040955631399317405</v>
      </c>
      <c r="Y179" s="165">
        <f t="shared" si="71"/>
        <v>0.04778156996587031</v>
      </c>
      <c r="Z179" s="165">
        <f t="shared" si="71"/>
        <v>0.49146757679180886</v>
      </c>
      <c r="AA179" s="34"/>
      <c r="AB179" s="34"/>
      <c r="AC179" s="34"/>
    </row>
    <row r="180" spans="1:2" ht="24.75" customHeight="1">
      <c r="A180" s="364" t="s">
        <v>10</v>
      </c>
      <c r="B180" s="360"/>
    </row>
    <row r="181" spans="1:2" ht="24.75" customHeight="1">
      <c r="A181" s="83"/>
      <c r="B181" s="1" t="s">
        <v>11</v>
      </c>
    </row>
    <row r="182" spans="1:2" ht="24.75" customHeight="1">
      <c r="A182" s="231"/>
      <c r="B182" s="1" t="s">
        <v>252</v>
      </c>
    </row>
    <row r="183" spans="1:29" ht="24.75" customHeight="1">
      <c r="A183" s="84" t="s">
        <v>27</v>
      </c>
      <c r="B183" s="1" t="s">
        <v>29</v>
      </c>
      <c r="Q183" s="82"/>
      <c r="R183" s="82"/>
      <c r="AB183" s="82"/>
      <c r="AC183" s="82"/>
    </row>
    <row r="184" spans="1:2" ht="24.75" customHeight="1">
      <c r="A184" s="1" t="s">
        <v>26</v>
      </c>
      <c r="B184" s="1" t="s">
        <v>30</v>
      </c>
    </row>
    <row r="185" spans="1:29" s="2" customFormat="1" ht="24.75" customHeight="1">
      <c r="A185" s="1" t="s">
        <v>31</v>
      </c>
      <c r="B185" s="1" t="s">
        <v>32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" s="2" customFormat="1" ht="24.75" customHeight="1">
      <c r="A186" s="85" t="s">
        <v>145</v>
      </c>
      <c r="B186" s="80" t="s">
        <v>147</v>
      </c>
    </row>
    <row r="187" spans="1:2" s="2" customFormat="1" ht="24.75" customHeight="1">
      <c r="A187" s="85" t="s">
        <v>146</v>
      </c>
      <c r="B187" s="80" t="s">
        <v>148</v>
      </c>
    </row>
    <row r="188" spans="1:2" s="2" customFormat="1" ht="24.75" customHeight="1">
      <c r="A188" s="81" t="s">
        <v>160</v>
      </c>
      <c r="B188" s="81" t="s">
        <v>161</v>
      </c>
    </row>
    <row r="189" s="2" customFormat="1" ht="24.75" customHeight="1"/>
    <row r="190" s="2" customFormat="1" ht="24.75" customHeight="1"/>
    <row r="191" s="2" customFormat="1" ht="24.75" customHeight="1"/>
    <row r="192" s="2" customFormat="1" ht="24.75" customHeight="1"/>
    <row r="193" s="2" customFormat="1" ht="24.75" customHeight="1"/>
    <row r="194" s="2" customFormat="1" ht="24.75" customHeight="1"/>
    <row r="195" s="2" customFormat="1" ht="24.75" customHeight="1"/>
    <row r="196" s="2" customFormat="1" ht="24.75" customHeight="1"/>
    <row r="197" s="2" customFormat="1" ht="24.75" customHeight="1"/>
    <row r="198" s="2" customFormat="1" ht="24.75" customHeight="1"/>
    <row r="199" s="2" customFormat="1" ht="24.75" customHeight="1"/>
    <row r="200" ht="21" customHeight="1">
      <c r="A200" s="4"/>
    </row>
    <row r="201" ht="35.25" customHeight="1">
      <c r="A201" s="4"/>
    </row>
    <row r="202" ht="39.75" customHeight="1">
      <c r="A202" s="4"/>
    </row>
    <row r="203" ht="24.75" customHeight="1">
      <c r="A203" s="4"/>
    </row>
    <row r="204" ht="24.75" customHeight="1">
      <c r="A204" s="4"/>
    </row>
    <row r="205" ht="24.75" customHeight="1">
      <c r="A205" s="4"/>
    </row>
    <row r="206" ht="24.75" customHeight="1">
      <c r="A206" s="4"/>
    </row>
    <row r="207" ht="31.5" customHeight="1">
      <c r="A207" s="4"/>
    </row>
    <row r="208" ht="31.5" customHeight="1">
      <c r="A208" s="4"/>
    </row>
    <row r="209" ht="24.75" customHeight="1">
      <c r="A209" s="4"/>
    </row>
    <row r="210" ht="24.75" customHeight="1">
      <c r="A210" s="4"/>
    </row>
    <row r="211" ht="24.75" customHeight="1">
      <c r="A211" s="4"/>
    </row>
    <row r="212" ht="24.75" customHeight="1">
      <c r="A212" s="4"/>
    </row>
    <row r="213" ht="24.75" customHeight="1">
      <c r="A213" s="4"/>
    </row>
    <row r="215" spans="1:37" ht="26.25" customHeight="1">
      <c r="A215" s="4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65"/>
      <c r="V215" s="365"/>
      <c r="W215" s="365"/>
      <c r="X215" s="365"/>
      <c r="Y215" s="365"/>
      <c r="Z215" s="365"/>
      <c r="AA215" s="365"/>
      <c r="AB215" s="365"/>
      <c r="AC215" s="365"/>
      <c r="AD215" s="365"/>
      <c r="AE215" s="365"/>
      <c r="AF215" s="365"/>
      <c r="AG215" s="365"/>
      <c r="AH215" s="365"/>
      <c r="AI215" s="365"/>
      <c r="AJ215" s="365"/>
      <c r="AK215" s="365"/>
    </row>
  </sheetData>
  <sheetProtection/>
  <autoFilter ref="A5:AK213"/>
  <mergeCells count="75">
    <mergeCell ref="B165:B170"/>
    <mergeCell ref="A165:A170"/>
    <mergeCell ref="B136:B143"/>
    <mergeCell ref="A136:A143"/>
    <mergeCell ref="A160:A164"/>
    <mergeCell ref="B160:B164"/>
    <mergeCell ref="A154:A159"/>
    <mergeCell ref="B154:B159"/>
    <mergeCell ref="A152:A153"/>
    <mergeCell ref="B152:B153"/>
    <mergeCell ref="B144:B149"/>
    <mergeCell ref="A115:A118"/>
    <mergeCell ref="A119:A122"/>
    <mergeCell ref="A123:A126"/>
    <mergeCell ref="B123:B126"/>
    <mergeCell ref="A107:F107"/>
    <mergeCell ref="B109:B114"/>
    <mergeCell ref="A109:A114"/>
    <mergeCell ref="B119:B122"/>
    <mergeCell ref="A29:A34"/>
    <mergeCell ref="B29:B34"/>
    <mergeCell ref="B115:B118"/>
    <mergeCell ref="A93:A100"/>
    <mergeCell ref="B93:B100"/>
    <mergeCell ref="A72:F72"/>
    <mergeCell ref="B77:B82"/>
    <mergeCell ref="A39:F39"/>
    <mergeCell ref="B19:B22"/>
    <mergeCell ref="A15:A18"/>
    <mergeCell ref="B47:B57"/>
    <mergeCell ref="A58:A65"/>
    <mergeCell ref="B58:B65"/>
    <mergeCell ref="A47:A57"/>
    <mergeCell ref="B73:B76"/>
    <mergeCell ref="A1:C1"/>
    <mergeCell ref="A2:C2"/>
    <mergeCell ref="B10:B14"/>
    <mergeCell ref="B15:B18"/>
    <mergeCell ref="B7:B9"/>
    <mergeCell ref="A144:A149"/>
    <mergeCell ref="A23:F23"/>
    <mergeCell ref="A35:A38"/>
    <mergeCell ref="A43:A46"/>
    <mergeCell ref="B66:B71"/>
    <mergeCell ref="A66:A71"/>
    <mergeCell ref="D2:L2"/>
    <mergeCell ref="A6:F6"/>
    <mergeCell ref="A10:A14"/>
    <mergeCell ref="A3:C3"/>
    <mergeCell ref="A7:A9"/>
    <mergeCell ref="H4:R4"/>
    <mergeCell ref="B40:B42"/>
    <mergeCell ref="B43:B46"/>
    <mergeCell ref="A180:B180"/>
    <mergeCell ref="I215:AK215"/>
    <mergeCell ref="A174:A177"/>
    <mergeCell ref="B174:B177"/>
    <mergeCell ref="A171:F171"/>
    <mergeCell ref="A127:A135"/>
    <mergeCell ref="B127:B135"/>
    <mergeCell ref="A172:A173"/>
    <mergeCell ref="B172:B173"/>
    <mergeCell ref="A150:F150"/>
    <mergeCell ref="S4:AC4"/>
    <mergeCell ref="A24:A28"/>
    <mergeCell ref="B24:B28"/>
    <mergeCell ref="A40:A42"/>
    <mergeCell ref="B35:B38"/>
    <mergeCell ref="A19:A22"/>
    <mergeCell ref="B101:B106"/>
    <mergeCell ref="A101:A106"/>
    <mergeCell ref="A77:A82"/>
    <mergeCell ref="A73:A76"/>
    <mergeCell ref="B83:B92"/>
    <mergeCell ref="A83:A92"/>
  </mergeCells>
  <printOptions horizontalCentered="1"/>
  <pageMargins left="0.2362204724409449" right="0.2362204724409449" top="0.1968503937007874" bottom="0.5511811023622047" header="0.31496062992125984" footer="0.31496062992125984"/>
  <pageSetup orientation="portrait" paperSize="9" scale="33" r:id="rId1"/>
  <rowBreaks count="1" manualBreakCount="1">
    <brk id="149" max="255" man="1"/>
  </rowBreaks>
  <ignoredErrors>
    <ignoredError sqref="Q12 AB7 AB23:AB24 Z23 T23:Y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2021-08-18T09:07:30Z</cp:lastPrinted>
  <dcterms:created xsi:type="dcterms:W3CDTF">2012-05-29T20:22:08Z</dcterms:created>
  <dcterms:modified xsi:type="dcterms:W3CDTF">2023-06-14T07:07:55Z</dcterms:modified>
  <cp:category/>
  <cp:version/>
  <cp:contentType/>
  <cp:contentStatus/>
</cp:coreProperties>
</file>