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olonia.walczyna.WSPA\Desktop\Dokumentacja kierunków - rok akademicki 2018.2019\Plany studiów\I rok - nabór 2018-2019\"/>
    </mc:Choice>
  </mc:AlternateContent>
  <bookViews>
    <workbookView xWindow="0" yWindow="0" windowWidth="21600" windowHeight="903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Arkusz1!$A$7:$AD$185</definedName>
    <definedName name="_xlnm.Print_Area" localSheetId="0">Arkusz1!$A$1:$AE$179</definedName>
  </definedNames>
  <calcPr calcId="162913" concurrentCalc="0"/>
</workbook>
</file>

<file path=xl/calcChain.xml><?xml version="1.0" encoding="utf-8"?>
<calcChain xmlns="http://schemas.openxmlformats.org/spreadsheetml/2006/main">
  <c r="AD166" i="1" l="1"/>
  <c r="AD165" i="1"/>
  <c r="AD164" i="1"/>
  <c r="AD163" i="1"/>
  <c r="AD162" i="1"/>
  <c r="AD160" i="1"/>
  <c r="AD159" i="1"/>
  <c r="AD148" i="1"/>
  <c r="AD149" i="1"/>
  <c r="AD150" i="1"/>
  <c r="AD151" i="1"/>
  <c r="AD152" i="1"/>
  <c r="AD153" i="1"/>
  <c r="AD154" i="1"/>
  <c r="AD155" i="1"/>
  <c r="AD156" i="1"/>
  <c r="AD157" i="1"/>
  <c r="AD158" i="1"/>
  <c r="AD147" i="1"/>
  <c r="AD146" i="1"/>
  <c r="AD145" i="1"/>
  <c r="AD144" i="1"/>
  <c r="AD135" i="1"/>
  <c r="AD136" i="1"/>
  <c r="AD137" i="1"/>
  <c r="AD138" i="1"/>
  <c r="AD139" i="1"/>
  <c r="AD140" i="1"/>
  <c r="AD141" i="1"/>
  <c r="AD142" i="1"/>
  <c r="AD143" i="1"/>
  <c r="AD134" i="1"/>
  <c r="AD133" i="1"/>
  <c r="AD132" i="1"/>
  <c r="AD131" i="1"/>
  <c r="AD130" i="1"/>
  <c r="AD129" i="1"/>
  <c r="AD128" i="1"/>
  <c r="AD117" i="1"/>
  <c r="AD118" i="1"/>
  <c r="AD119" i="1"/>
  <c r="AD120" i="1"/>
  <c r="AD121" i="1"/>
  <c r="AD122" i="1"/>
  <c r="AD123" i="1"/>
  <c r="AD124" i="1"/>
  <c r="AD125" i="1"/>
  <c r="AD126" i="1"/>
  <c r="AD116" i="1"/>
  <c r="AD115" i="1"/>
  <c r="AD114" i="1"/>
  <c r="AD113" i="1"/>
  <c r="AD104" i="1"/>
  <c r="AD105" i="1"/>
  <c r="AD106" i="1"/>
  <c r="AD107" i="1"/>
  <c r="AD108" i="1"/>
  <c r="AD109" i="1"/>
  <c r="AD110" i="1"/>
  <c r="AD111" i="1"/>
  <c r="AD112" i="1"/>
  <c r="AD103" i="1"/>
  <c r="AD102" i="1"/>
  <c r="AD101" i="1"/>
  <c r="AD100" i="1"/>
  <c r="AD98" i="1"/>
  <c r="AD99" i="1"/>
  <c r="AD97" i="1"/>
  <c r="AD86" i="1"/>
  <c r="AD87" i="1"/>
  <c r="AD88" i="1"/>
  <c r="AD89" i="1"/>
  <c r="AD90" i="1"/>
  <c r="AD91" i="1"/>
  <c r="AD92" i="1"/>
  <c r="AD93" i="1"/>
  <c r="AD94" i="1"/>
  <c r="AD95" i="1"/>
  <c r="AD85" i="1"/>
  <c r="AD84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71" i="1"/>
  <c r="AD69" i="1"/>
  <c r="AD70" i="1"/>
  <c r="AD68" i="1"/>
  <c r="AD65" i="1"/>
  <c r="AD66" i="1"/>
  <c r="AD67" i="1"/>
  <c r="AD64" i="1"/>
  <c r="AD62" i="1"/>
  <c r="AD61" i="1"/>
  <c r="AD55" i="1"/>
  <c r="AD56" i="1"/>
  <c r="AD57" i="1"/>
  <c r="AD58" i="1"/>
  <c r="AD59" i="1"/>
  <c r="AD60" i="1"/>
  <c r="AD54" i="1"/>
  <c r="AD51" i="1"/>
  <c r="AD52" i="1"/>
  <c r="AD53" i="1"/>
  <c r="AD50" i="1"/>
  <c r="AD49" i="1"/>
  <c r="AD48" i="1"/>
  <c r="AD47" i="1"/>
  <c r="AD46" i="1"/>
  <c r="AD38" i="1"/>
  <c r="AD39" i="1"/>
  <c r="AD40" i="1"/>
  <c r="AD41" i="1"/>
  <c r="AD42" i="1"/>
  <c r="AD43" i="1"/>
  <c r="AD44" i="1"/>
  <c r="AD37" i="1"/>
  <c r="AD32" i="1"/>
  <c r="AD33" i="1"/>
  <c r="AD34" i="1"/>
  <c r="AD35" i="1"/>
  <c r="AD36" i="1"/>
  <c r="AD31" i="1"/>
  <c r="AD27" i="1"/>
  <c r="AD28" i="1"/>
  <c r="AD29" i="1"/>
  <c r="AD30" i="1"/>
  <c r="AD26" i="1"/>
  <c r="AD19" i="1"/>
  <c r="AD20" i="1"/>
  <c r="AD21" i="1"/>
  <c r="AD22" i="1"/>
  <c r="AD23" i="1"/>
  <c r="AD24" i="1"/>
  <c r="AD18" i="1"/>
  <c r="AD13" i="1"/>
  <c r="AD14" i="1"/>
  <c r="AD15" i="1"/>
  <c r="AD16" i="1"/>
  <c r="AD17" i="1"/>
  <c r="AD12" i="1"/>
  <c r="AD10" i="1"/>
  <c r="AD11" i="1"/>
  <c r="AD9" i="1"/>
  <c r="S37" i="1"/>
  <c r="AC130" i="1"/>
  <c r="AB130" i="1"/>
  <c r="Q130" i="1"/>
  <c r="P130" i="1"/>
  <c r="R130" i="1"/>
  <c r="AD161" i="1"/>
  <c r="T161" i="1"/>
  <c r="U161" i="1"/>
  <c r="V161" i="1"/>
  <c r="W161" i="1"/>
  <c r="X161" i="1"/>
  <c r="Y161" i="1"/>
  <c r="Z161" i="1"/>
  <c r="AA161" i="1"/>
  <c r="H161" i="1"/>
  <c r="I161" i="1"/>
  <c r="J161" i="1"/>
  <c r="K161" i="1"/>
  <c r="L161" i="1"/>
  <c r="M161" i="1"/>
  <c r="N161" i="1"/>
  <c r="O161" i="1"/>
  <c r="S161" i="1"/>
  <c r="G161" i="1"/>
  <c r="Q166" i="1"/>
  <c r="P166" i="1"/>
  <c r="R166" i="1"/>
  <c r="AC165" i="1"/>
  <c r="AC166" i="1"/>
  <c r="AB165" i="1"/>
  <c r="AB166" i="1"/>
  <c r="Q165" i="1"/>
  <c r="P165" i="1"/>
  <c r="R165" i="1"/>
  <c r="AC99" i="1"/>
  <c r="AB99" i="1"/>
  <c r="Q99" i="1"/>
  <c r="P99" i="1"/>
  <c r="R99" i="1"/>
  <c r="AC131" i="1"/>
  <c r="AB131" i="1"/>
  <c r="AC132" i="1"/>
  <c r="AB132" i="1"/>
  <c r="Q131" i="1"/>
  <c r="P131" i="1"/>
  <c r="R131" i="1"/>
  <c r="Q132" i="1"/>
  <c r="P132" i="1"/>
  <c r="R132" i="1"/>
  <c r="AC41" i="1"/>
  <c r="AC42" i="1"/>
  <c r="Q41" i="1"/>
  <c r="P41" i="1"/>
  <c r="R41" i="1"/>
  <c r="Q42" i="1"/>
  <c r="P42" i="1"/>
  <c r="R42" i="1"/>
  <c r="S42" i="1"/>
  <c r="S41" i="1"/>
  <c r="AB41" i="1"/>
  <c r="AB42" i="1"/>
  <c r="AC133" i="1"/>
  <c r="AB133" i="1"/>
  <c r="AC134" i="1"/>
  <c r="AB134" i="1"/>
  <c r="AC135" i="1"/>
  <c r="AB135" i="1"/>
  <c r="AC136" i="1"/>
  <c r="AB136" i="1"/>
  <c r="AC137" i="1"/>
  <c r="AB137" i="1"/>
  <c r="AC138" i="1"/>
  <c r="AB138" i="1"/>
  <c r="AC139" i="1"/>
  <c r="AB139" i="1"/>
  <c r="AC140" i="1"/>
  <c r="AB140" i="1"/>
  <c r="AC141" i="1"/>
  <c r="AB141" i="1"/>
  <c r="AC142" i="1"/>
  <c r="AB142" i="1"/>
  <c r="AC143" i="1"/>
  <c r="AB143" i="1"/>
  <c r="AC144" i="1"/>
  <c r="AB144" i="1"/>
  <c r="AC145" i="1"/>
  <c r="AB145" i="1"/>
  <c r="AC125" i="1"/>
  <c r="AB125" i="1"/>
  <c r="AC103" i="1"/>
  <c r="AB103" i="1"/>
  <c r="AC104" i="1"/>
  <c r="AB104" i="1"/>
  <c r="AC105" i="1"/>
  <c r="AB105" i="1"/>
  <c r="AC106" i="1"/>
  <c r="AB106" i="1"/>
  <c r="AC107" i="1"/>
  <c r="AB107" i="1"/>
  <c r="AC108" i="1"/>
  <c r="AB108" i="1"/>
  <c r="AC109" i="1"/>
  <c r="AB109" i="1"/>
  <c r="AC110" i="1"/>
  <c r="AB110" i="1"/>
  <c r="AC111" i="1"/>
  <c r="AB111" i="1"/>
  <c r="AC112" i="1"/>
  <c r="AB112" i="1"/>
  <c r="AC101" i="1"/>
  <c r="AB101" i="1"/>
  <c r="AC91" i="1"/>
  <c r="AC72" i="1"/>
  <c r="AC73" i="1"/>
  <c r="AC74" i="1"/>
  <c r="AB74" i="1"/>
  <c r="AC75" i="1"/>
  <c r="AB75" i="1"/>
  <c r="AC76" i="1"/>
  <c r="AB76" i="1"/>
  <c r="AC77" i="1"/>
  <c r="AB77" i="1"/>
  <c r="AC78" i="1"/>
  <c r="AB78" i="1"/>
  <c r="AC79" i="1"/>
  <c r="AB79" i="1"/>
  <c r="AC80" i="1"/>
  <c r="AB80" i="1"/>
  <c r="AC81" i="1"/>
  <c r="AB81" i="1"/>
  <c r="AC82" i="1"/>
  <c r="AB82" i="1"/>
  <c r="AC83" i="1"/>
  <c r="AB83" i="1"/>
  <c r="AC71" i="1"/>
  <c r="AC69" i="1"/>
  <c r="AB69" i="1"/>
  <c r="AC70" i="1"/>
  <c r="AB70" i="1"/>
  <c r="AC59" i="1"/>
  <c r="AC60" i="1"/>
  <c r="AC61" i="1"/>
  <c r="AC62" i="1"/>
  <c r="AC54" i="1"/>
  <c r="AC55" i="1"/>
  <c r="AC56" i="1"/>
  <c r="AC57" i="1"/>
  <c r="AC58" i="1"/>
  <c r="AC51" i="1"/>
  <c r="AC52" i="1"/>
  <c r="AC53" i="1"/>
  <c r="AC50" i="1"/>
  <c r="AC39" i="1"/>
  <c r="AC40" i="1"/>
  <c r="AC43" i="1"/>
  <c r="AC44" i="1"/>
  <c r="AC38" i="1"/>
  <c r="AC36" i="1"/>
  <c r="AC34" i="1"/>
  <c r="AC32" i="1"/>
  <c r="AC17" i="1"/>
  <c r="AC21" i="1"/>
  <c r="AC22" i="1"/>
  <c r="AC19" i="1"/>
  <c r="Q140" i="1"/>
  <c r="P140" i="1"/>
  <c r="R140" i="1"/>
  <c r="Q136" i="1"/>
  <c r="P136" i="1"/>
  <c r="R136" i="1"/>
  <c r="Q137" i="1"/>
  <c r="P137" i="1"/>
  <c r="R137" i="1"/>
  <c r="Q135" i="1"/>
  <c r="P135" i="1"/>
  <c r="R135" i="1"/>
  <c r="Q133" i="1"/>
  <c r="P133" i="1"/>
  <c r="R133" i="1"/>
  <c r="Q134" i="1"/>
  <c r="P134" i="1"/>
  <c r="R134" i="1"/>
  <c r="Q70" i="1"/>
  <c r="P70" i="1"/>
  <c r="Q69" i="1"/>
  <c r="P69" i="1"/>
  <c r="Q125" i="1"/>
  <c r="P125" i="1"/>
  <c r="R125" i="1"/>
  <c r="Q105" i="1"/>
  <c r="P105" i="1"/>
  <c r="R105" i="1"/>
  <c r="Q103" i="1"/>
  <c r="P103" i="1"/>
  <c r="R103" i="1"/>
  <c r="Q101" i="1"/>
  <c r="P101" i="1"/>
  <c r="R101" i="1"/>
  <c r="AC100" i="1"/>
  <c r="AB100" i="1"/>
  <c r="Q100" i="1"/>
  <c r="P100" i="1"/>
  <c r="R100" i="1"/>
  <c r="Q91" i="1"/>
  <c r="P91" i="1"/>
  <c r="R91" i="1"/>
  <c r="S91" i="1"/>
  <c r="AB91" i="1"/>
  <c r="Q81" i="1"/>
  <c r="P81" i="1"/>
  <c r="R81" i="1"/>
  <c r="Q73" i="1"/>
  <c r="P73" i="1"/>
  <c r="R73" i="1"/>
  <c r="S73" i="1"/>
  <c r="AB73" i="1"/>
  <c r="Q61" i="1"/>
  <c r="P61" i="1"/>
  <c r="R61" i="1"/>
  <c r="S61" i="1"/>
  <c r="AB61" i="1"/>
  <c r="Q60" i="1"/>
  <c r="P60" i="1"/>
  <c r="R60" i="1"/>
  <c r="S60" i="1"/>
  <c r="AB60" i="1"/>
  <c r="Q55" i="1"/>
  <c r="P55" i="1"/>
  <c r="R55" i="1"/>
  <c r="S55" i="1"/>
  <c r="AB55" i="1"/>
  <c r="Q53" i="1"/>
  <c r="P53" i="1"/>
  <c r="R53" i="1"/>
  <c r="Q52" i="1"/>
  <c r="P52" i="1"/>
  <c r="R52" i="1"/>
  <c r="S52" i="1"/>
  <c r="AB52" i="1"/>
  <c r="Q51" i="1"/>
  <c r="P51" i="1"/>
  <c r="R51" i="1"/>
  <c r="S51" i="1"/>
  <c r="AB51" i="1"/>
  <c r="Q57" i="1"/>
  <c r="P57" i="1"/>
  <c r="R57" i="1"/>
  <c r="Q58" i="1"/>
  <c r="P58" i="1"/>
  <c r="R58" i="1"/>
  <c r="S58" i="1"/>
  <c r="AB58" i="1"/>
  <c r="S57" i="1"/>
  <c r="AB57" i="1"/>
  <c r="Q54" i="1"/>
  <c r="P54" i="1"/>
  <c r="R54" i="1"/>
  <c r="S54" i="1"/>
  <c r="AB54" i="1"/>
  <c r="Q43" i="1"/>
  <c r="P43" i="1"/>
  <c r="R43" i="1"/>
  <c r="Q40" i="1"/>
  <c r="P40" i="1"/>
  <c r="R40" i="1"/>
  <c r="Q38" i="1"/>
  <c r="P38" i="1"/>
  <c r="R38" i="1"/>
  <c r="Q36" i="1"/>
  <c r="P36" i="1"/>
  <c r="R36" i="1"/>
  <c r="S43" i="1"/>
  <c r="AB43" i="1"/>
  <c r="S40" i="1"/>
  <c r="AB40" i="1"/>
  <c r="S38" i="1"/>
  <c r="AB38" i="1"/>
  <c r="S36" i="1"/>
  <c r="AB36" i="1"/>
  <c r="Q34" i="1"/>
  <c r="P34" i="1"/>
  <c r="R34" i="1"/>
  <c r="S34" i="1"/>
  <c r="AB34" i="1"/>
  <c r="Q32" i="1"/>
  <c r="P32" i="1"/>
  <c r="R32" i="1"/>
  <c r="AB32" i="1"/>
  <c r="Q22" i="1"/>
  <c r="P22" i="1"/>
  <c r="R22" i="1"/>
  <c r="Q21" i="1"/>
  <c r="P21" i="1"/>
  <c r="R21" i="1"/>
  <c r="AB22" i="1"/>
  <c r="AB21" i="1"/>
  <c r="Q33" i="1"/>
  <c r="P33" i="1"/>
  <c r="R33" i="1"/>
  <c r="S23" i="1"/>
  <c r="Q23" i="1"/>
  <c r="P23" i="1"/>
  <c r="R23" i="1"/>
  <c r="S19" i="1"/>
  <c r="AB19" i="1"/>
  <c r="Q19" i="1"/>
  <c r="P19" i="1"/>
  <c r="R19" i="1"/>
  <c r="AC23" i="1"/>
  <c r="AB23" i="1"/>
  <c r="H127" i="1"/>
  <c r="I127" i="1"/>
  <c r="J127" i="1"/>
  <c r="K127" i="1"/>
  <c r="L127" i="1"/>
  <c r="M127" i="1"/>
  <c r="N127" i="1"/>
  <c r="O127" i="1"/>
  <c r="S127" i="1"/>
  <c r="T127" i="1"/>
  <c r="U127" i="1"/>
  <c r="V127" i="1"/>
  <c r="W127" i="1"/>
  <c r="X127" i="1"/>
  <c r="Y127" i="1"/>
  <c r="Z127" i="1"/>
  <c r="AA127" i="1"/>
  <c r="AD127" i="1"/>
  <c r="G127" i="1"/>
  <c r="Q145" i="1"/>
  <c r="P145" i="1"/>
  <c r="R145" i="1"/>
  <c r="Q144" i="1"/>
  <c r="P144" i="1"/>
  <c r="R144" i="1"/>
  <c r="AC160" i="1"/>
  <c r="AB160" i="1"/>
  <c r="Q160" i="1"/>
  <c r="P160" i="1"/>
  <c r="R160" i="1"/>
  <c r="AC159" i="1"/>
  <c r="AB159" i="1"/>
  <c r="Q159" i="1"/>
  <c r="P159" i="1"/>
  <c r="R159" i="1"/>
  <c r="AC157" i="1"/>
  <c r="AB157" i="1"/>
  <c r="AC158" i="1"/>
  <c r="AB158" i="1"/>
  <c r="Q158" i="1"/>
  <c r="P158" i="1"/>
  <c r="R158" i="1"/>
  <c r="Q157" i="1"/>
  <c r="P157" i="1"/>
  <c r="R157" i="1"/>
  <c r="AD96" i="1"/>
  <c r="AD63" i="1"/>
  <c r="AD45" i="1"/>
  <c r="AD8" i="1"/>
  <c r="AC164" i="1"/>
  <c r="AB164" i="1"/>
  <c r="Q164" i="1"/>
  <c r="P164" i="1"/>
  <c r="R164" i="1"/>
  <c r="AC163" i="1"/>
  <c r="AB163" i="1"/>
  <c r="AC162" i="1"/>
  <c r="Q163" i="1"/>
  <c r="P163" i="1"/>
  <c r="R163" i="1"/>
  <c r="AB162" i="1"/>
  <c r="AB161" i="1"/>
  <c r="AC161" i="1"/>
  <c r="Q162" i="1"/>
  <c r="Q161" i="1"/>
  <c r="AC156" i="1"/>
  <c r="AB156" i="1"/>
  <c r="AC155" i="1"/>
  <c r="AB155" i="1"/>
  <c r="AC154" i="1"/>
  <c r="AB154" i="1"/>
  <c r="AC153" i="1"/>
  <c r="AB153" i="1"/>
  <c r="AC152" i="1"/>
  <c r="AB152" i="1"/>
  <c r="AC151" i="1"/>
  <c r="AB151" i="1"/>
  <c r="AC150" i="1"/>
  <c r="AB150" i="1"/>
  <c r="AC149" i="1"/>
  <c r="AB149" i="1"/>
  <c r="AC148" i="1"/>
  <c r="AB148" i="1"/>
  <c r="AC147" i="1"/>
  <c r="AB147" i="1"/>
  <c r="AC146" i="1"/>
  <c r="AB146" i="1"/>
  <c r="Q156" i="1"/>
  <c r="P156" i="1"/>
  <c r="R156" i="1"/>
  <c r="Q155" i="1"/>
  <c r="P155" i="1"/>
  <c r="R155" i="1"/>
  <c r="Q154" i="1"/>
  <c r="P154" i="1"/>
  <c r="R154" i="1"/>
  <c r="Q153" i="1"/>
  <c r="P153" i="1"/>
  <c r="R153" i="1"/>
  <c r="Q152" i="1"/>
  <c r="P152" i="1"/>
  <c r="R152" i="1"/>
  <c r="Q151" i="1"/>
  <c r="P151" i="1"/>
  <c r="R151" i="1"/>
  <c r="Q150" i="1"/>
  <c r="P150" i="1"/>
  <c r="R150" i="1"/>
  <c r="Q149" i="1"/>
  <c r="P149" i="1"/>
  <c r="R149" i="1"/>
  <c r="Q148" i="1"/>
  <c r="P148" i="1"/>
  <c r="R148" i="1"/>
  <c r="Q147" i="1"/>
  <c r="P147" i="1"/>
  <c r="R147" i="1"/>
  <c r="Q146" i="1"/>
  <c r="P146" i="1"/>
  <c r="R146" i="1"/>
  <c r="Q143" i="1"/>
  <c r="P143" i="1"/>
  <c r="R143" i="1"/>
  <c r="Q142" i="1"/>
  <c r="P142" i="1"/>
  <c r="R142" i="1"/>
  <c r="Q141" i="1"/>
  <c r="P141" i="1"/>
  <c r="R141" i="1"/>
  <c r="Q139" i="1"/>
  <c r="P139" i="1"/>
  <c r="R139" i="1"/>
  <c r="Q138" i="1"/>
  <c r="P138" i="1"/>
  <c r="R138" i="1"/>
  <c r="AC129" i="1"/>
  <c r="AB129" i="1"/>
  <c r="AC128" i="1"/>
  <c r="Q129" i="1"/>
  <c r="P129" i="1"/>
  <c r="R129" i="1"/>
  <c r="Q128" i="1"/>
  <c r="AC126" i="1"/>
  <c r="AB126" i="1"/>
  <c r="AC124" i="1"/>
  <c r="AB124" i="1"/>
  <c r="AC123" i="1"/>
  <c r="AB123" i="1"/>
  <c r="AC122" i="1"/>
  <c r="AB122" i="1"/>
  <c r="AC121" i="1"/>
  <c r="AB121" i="1"/>
  <c r="AC120" i="1"/>
  <c r="AB120" i="1"/>
  <c r="AC119" i="1"/>
  <c r="AB119" i="1"/>
  <c r="AC118" i="1"/>
  <c r="AB118" i="1"/>
  <c r="AC117" i="1"/>
  <c r="AB117" i="1"/>
  <c r="AC116" i="1"/>
  <c r="AB116" i="1"/>
  <c r="AC115" i="1"/>
  <c r="AB115" i="1"/>
  <c r="AC114" i="1"/>
  <c r="AB114" i="1"/>
  <c r="AC113" i="1"/>
  <c r="AB113" i="1"/>
  <c r="Q126" i="1"/>
  <c r="P126" i="1"/>
  <c r="R126" i="1"/>
  <c r="Q124" i="1"/>
  <c r="P124" i="1"/>
  <c r="R124" i="1"/>
  <c r="Q123" i="1"/>
  <c r="P123" i="1"/>
  <c r="R123" i="1"/>
  <c r="Q122" i="1"/>
  <c r="P122" i="1"/>
  <c r="R122" i="1"/>
  <c r="Q121" i="1"/>
  <c r="P121" i="1"/>
  <c r="R121" i="1"/>
  <c r="Q120" i="1"/>
  <c r="P120" i="1"/>
  <c r="R120" i="1"/>
  <c r="Q119" i="1"/>
  <c r="P119" i="1"/>
  <c r="R119" i="1"/>
  <c r="Q118" i="1"/>
  <c r="P118" i="1"/>
  <c r="R118" i="1"/>
  <c r="Q117" i="1"/>
  <c r="P117" i="1"/>
  <c r="R117" i="1"/>
  <c r="Q116" i="1"/>
  <c r="P116" i="1"/>
  <c r="R116" i="1"/>
  <c r="Q115" i="1"/>
  <c r="P115" i="1"/>
  <c r="R115" i="1"/>
  <c r="Q114" i="1"/>
  <c r="P114" i="1"/>
  <c r="R114" i="1"/>
  <c r="Q113" i="1"/>
  <c r="P113" i="1"/>
  <c r="R113" i="1"/>
  <c r="AA96" i="1"/>
  <c r="Z96" i="1"/>
  <c r="Y96" i="1"/>
  <c r="X96" i="1"/>
  <c r="W96" i="1"/>
  <c r="V96" i="1"/>
  <c r="U96" i="1"/>
  <c r="T96" i="1"/>
  <c r="S96" i="1"/>
  <c r="O96" i="1"/>
  <c r="N96" i="1"/>
  <c r="M96" i="1"/>
  <c r="L96" i="1"/>
  <c r="K96" i="1"/>
  <c r="J96" i="1"/>
  <c r="I96" i="1"/>
  <c r="H96" i="1"/>
  <c r="Q112" i="1"/>
  <c r="P112" i="1"/>
  <c r="R112" i="1"/>
  <c r="Q111" i="1"/>
  <c r="P111" i="1"/>
  <c r="R111" i="1"/>
  <c r="Q110" i="1"/>
  <c r="P110" i="1"/>
  <c r="R110" i="1"/>
  <c r="Q109" i="1"/>
  <c r="P109" i="1"/>
  <c r="R109" i="1"/>
  <c r="Q108" i="1"/>
  <c r="P108" i="1"/>
  <c r="R108" i="1"/>
  <c r="Q107" i="1"/>
  <c r="P107" i="1"/>
  <c r="R107" i="1"/>
  <c r="Q106" i="1"/>
  <c r="P106" i="1"/>
  <c r="R106" i="1"/>
  <c r="Q104" i="1"/>
  <c r="P104" i="1"/>
  <c r="R104" i="1"/>
  <c r="G96" i="1"/>
  <c r="AC102" i="1"/>
  <c r="AB102" i="1"/>
  <c r="AC98" i="1"/>
  <c r="AB98" i="1"/>
  <c r="AC97" i="1"/>
  <c r="AB97" i="1"/>
  <c r="Q102" i="1"/>
  <c r="P102" i="1"/>
  <c r="R102" i="1"/>
  <c r="Q98" i="1"/>
  <c r="P98" i="1"/>
  <c r="R98" i="1"/>
  <c r="Q97" i="1"/>
  <c r="AA63" i="1"/>
  <c r="Z63" i="1"/>
  <c r="Y63" i="1"/>
  <c r="X63" i="1"/>
  <c r="W63" i="1"/>
  <c r="V63" i="1"/>
  <c r="U63" i="1"/>
  <c r="T63" i="1"/>
  <c r="O63" i="1"/>
  <c r="N63" i="1"/>
  <c r="M63" i="1"/>
  <c r="L63" i="1"/>
  <c r="K63" i="1"/>
  <c r="J63" i="1"/>
  <c r="I63" i="1"/>
  <c r="H63" i="1"/>
  <c r="G63" i="1"/>
  <c r="Q83" i="1"/>
  <c r="P83" i="1"/>
  <c r="R83" i="1"/>
  <c r="Q82" i="1"/>
  <c r="P82" i="1"/>
  <c r="R82" i="1"/>
  <c r="Q80" i="1"/>
  <c r="P80" i="1"/>
  <c r="R80" i="1"/>
  <c r="Q79" i="1"/>
  <c r="P79" i="1"/>
  <c r="R79" i="1"/>
  <c r="Q78" i="1"/>
  <c r="P78" i="1"/>
  <c r="R78" i="1"/>
  <c r="Q77" i="1"/>
  <c r="P77" i="1"/>
  <c r="R77" i="1"/>
  <c r="Q76" i="1"/>
  <c r="P76" i="1"/>
  <c r="R76" i="1"/>
  <c r="Q75" i="1"/>
  <c r="P75" i="1"/>
  <c r="R75" i="1"/>
  <c r="Q74" i="1"/>
  <c r="P74" i="1"/>
  <c r="R74" i="1"/>
  <c r="Q84" i="1"/>
  <c r="P84" i="1"/>
  <c r="S84" i="1"/>
  <c r="AC84" i="1"/>
  <c r="Q85" i="1"/>
  <c r="P85" i="1"/>
  <c r="R85" i="1"/>
  <c r="S85" i="1"/>
  <c r="AC85" i="1"/>
  <c r="Q86" i="1"/>
  <c r="P86" i="1"/>
  <c r="R86" i="1"/>
  <c r="S86" i="1"/>
  <c r="AC86" i="1"/>
  <c r="Q87" i="1"/>
  <c r="P87" i="1"/>
  <c r="R87" i="1"/>
  <c r="S87" i="1"/>
  <c r="AC87" i="1"/>
  <c r="Q88" i="1"/>
  <c r="P88" i="1"/>
  <c r="R88" i="1"/>
  <c r="S88" i="1"/>
  <c r="AC88" i="1"/>
  <c r="Q89" i="1"/>
  <c r="P89" i="1"/>
  <c r="R89" i="1"/>
  <c r="S89" i="1"/>
  <c r="AC89" i="1"/>
  <c r="Q90" i="1"/>
  <c r="P90" i="1"/>
  <c r="R90" i="1"/>
  <c r="S90" i="1"/>
  <c r="AC90" i="1"/>
  <c r="Q92" i="1"/>
  <c r="P92" i="1"/>
  <c r="R92" i="1"/>
  <c r="S92" i="1"/>
  <c r="AC92" i="1"/>
  <c r="Q93" i="1"/>
  <c r="P93" i="1"/>
  <c r="R93" i="1"/>
  <c r="S93" i="1"/>
  <c r="AC93" i="1"/>
  <c r="Q94" i="1"/>
  <c r="P94" i="1"/>
  <c r="R94" i="1"/>
  <c r="S94" i="1"/>
  <c r="AC94" i="1"/>
  <c r="Q95" i="1"/>
  <c r="P95" i="1"/>
  <c r="R95" i="1"/>
  <c r="S95" i="1"/>
  <c r="AC95" i="1"/>
  <c r="AC68" i="1"/>
  <c r="AC67" i="1"/>
  <c r="AC66" i="1"/>
  <c r="AC65" i="1"/>
  <c r="AC64" i="1"/>
  <c r="S72" i="1"/>
  <c r="AB72" i="1"/>
  <c r="S71" i="1"/>
  <c r="AB71" i="1"/>
  <c r="S68" i="1"/>
  <c r="S67" i="1"/>
  <c r="S66" i="1"/>
  <c r="S65" i="1"/>
  <c r="S64" i="1"/>
  <c r="Q72" i="1"/>
  <c r="P72" i="1"/>
  <c r="R72" i="1"/>
  <c r="Q71" i="1"/>
  <c r="P71" i="1"/>
  <c r="R71" i="1"/>
  <c r="Q68" i="1"/>
  <c r="P68" i="1"/>
  <c r="R68" i="1"/>
  <c r="Q67" i="1"/>
  <c r="P67" i="1"/>
  <c r="R67" i="1"/>
  <c r="Q66" i="1"/>
  <c r="P66" i="1"/>
  <c r="R66" i="1"/>
  <c r="Q65" i="1"/>
  <c r="P65" i="1"/>
  <c r="R65" i="1"/>
  <c r="Q64" i="1"/>
  <c r="P64" i="1"/>
  <c r="R64" i="1"/>
  <c r="AA45" i="1"/>
  <c r="Y45" i="1"/>
  <c r="X45" i="1"/>
  <c r="W45" i="1"/>
  <c r="U45" i="1"/>
  <c r="T45" i="1"/>
  <c r="O45" i="1"/>
  <c r="N45" i="1"/>
  <c r="M45" i="1"/>
  <c r="L45" i="1"/>
  <c r="K45" i="1"/>
  <c r="J45" i="1"/>
  <c r="I45" i="1"/>
  <c r="H45" i="1"/>
  <c r="Q62" i="1"/>
  <c r="P62" i="1"/>
  <c r="R62" i="1"/>
  <c r="Q59" i="1"/>
  <c r="P59" i="1"/>
  <c r="R59" i="1"/>
  <c r="Q56" i="1"/>
  <c r="Q50" i="1"/>
  <c r="P50" i="1"/>
  <c r="R50" i="1"/>
  <c r="S62" i="1"/>
  <c r="AB62" i="1"/>
  <c r="S59" i="1"/>
  <c r="AB59" i="1"/>
  <c r="S56" i="1"/>
  <c r="AB56" i="1"/>
  <c r="S53" i="1"/>
  <c r="AB53" i="1"/>
  <c r="S50" i="1"/>
  <c r="AB50" i="1"/>
  <c r="AC49" i="1"/>
  <c r="AC48" i="1"/>
  <c r="AC47" i="1"/>
  <c r="AC46" i="1"/>
  <c r="AC30" i="1"/>
  <c r="AC29" i="1"/>
  <c r="AC28" i="1"/>
  <c r="AC27" i="1"/>
  <c r="AC26" i="1"/>
  <c r="AC16" i="1"/>
  <c r="AC15" i="1"/>
  <c r="AC14" i="1"/>
  <c r="AC13" i="1"/>
  <c r="S49" i="1"/>
  <c r="S48" i="1"/>
  <c r="S47" i="1"/>
  <c r="S46" i="1"/>
  <c r="Q49" i="1"/>
  <c r="P49" i="1"/>
  <c r="R49" i="1"/>
  <c r="Q48" i="1"/>
  <c r="P48" i="1"/>
  <c r="R48" i="1"/>
  <c r="Q47" i="1"/>
  <c r="P47" i="1"/>
  <c r="R47" i="1"/>
  <c r="Q46" i="1"/>
  <c r="P46" i="1"/>
  <c r="R46" i="1"/>
  <c r="AA25" i="1"/>
  <c r="Y25" i="1"/>
  <c r="X25" i="1"/>
  <c r="V25" i="1"/>
  <c r="O25" i="1"/>
  <c r="N25" i="1"/>
  <c r="M25" i="1"/>
  <c r="L25" i="1"/>
  <c r="K25" i="1"/>
  <c r="J25" i="1"/>
  <c r="I25" i="1"/>
  <c r="H25" i="1"/>
  <c r="Q44" i="1"/>
  <c r="P44" i="1"/>
  <c r="R44" i="1"/>
  <c r="Q39" i="1"/>
  <c r="P39" i="1"/>
  <c r="R39" i="1"/>
  <c r="Q37" i="1"/>
  <c r="P37" i="1"/>
  <c r="R37" i="1"/>
  <c r="S44" i="1"/>
  <c r="AB44" i="1"/>
  <c r="S39" i="1"/>
  <c r="AB39" i="1"/>
  <c r="W25" i="1"/>
  <c r="S35" i="1"/>
  <c r="S30" i="1"/>
  <c r="S29" i="1"/>
  <c r="S28" i="1"/>
  <c r="S27" i="1"/>
  <c r="S26" i="1"/>
  <c r="R30" i="1"/>
  <c r="Q30" i="1"/>
  <c r="Q29" i="1"/>
  <c r="P29" i="1"/>
  <c r="R29" i="1"/>
  <c r="R28" i="1"/>
  <c r="Q28" i="1"/>
  <c r="Q27" i="1"/>
  <c r="P27" i="1"/>
  <c r="R27" i="1"/>
  <c r="Q26" i="1"/>
  <c r="P26" i="1"/>
  <c r="AA8" i="1"/>
  <c r="Y8" i="1"/>
  <c r="X8" i="1"/>
  <c r="V8" i="1"/>
  <c r="O8" i="1"/>
  <c r="N8" i="1"/>
  <c r="M8" i="1"/>
  <c r="L8" i="1"/>
  <c r="K8" i="1"/>
  <c r="J8" i="1"/>
  <c r="I8" i="1"/>
  <c r="H8" i="1"/>
  <c r="W24" i="1"/>
  <c r="W8" i="1"/>
  <c r="S24" i="1"/>
  <c r="S20" i="1"/>
  <c r="S18" i="1"/>
  <c r="Q24" i="1"/>
  <c r="P24" i="1"/>
  <c r="R24" i="1"/>
  <c r="Q20" i="1"/>
  <c r="P20" i="1"/>
  <c r="R20" i="1"/>
  <c r="Q18" i="1"/>
  <c r="P18" i="1"/>
  <c r="R18" i="1"/>
  <c r="S17" i="1"/>
  <c r="AB17" i="1"/>
  <c r="S16" i="1"/>
  <c r="Q17" i="1"/>
  <c r="R17" i="1"/>
  <c r="Q16" i="1"/>
  <c r="P16" i="1"/>
  <c r="R16" i="1"/>
  <c r="AC12" i="1"/>
  <c r="S15" i="1"/>
  <c r="S14" i="1"/>
  <c r="S13" i="1"/>
  <c r="S12" i="1"/>
  <c r="R13" i="1"/>
  <c r="Q15" i="1"/>
  <c r="P15" i="1"/>
  <c r="R15" i="1"/>
  <c r="Q14" i="1"/>
  <c r="P14" i="1"/>
  <c r="R14" i="1"/>
  <c r="Q13" i="1"/>
  <c r="Q12" i="1"/>
  <c r="P12" i="1"/>
  <c r="R12" i="1"/>
  <c r="AC11" i="1"/>
  <c r="AC10" i="1"/>
  <c r="AC9" i="1"/>
  <c r="S11" i="1"/>
  <c r="S10" i="1"/>
  <c r="S9" i="1"/>
  <c r="P56" i="1"/>
  <c r="R56" i="1"/>
  <c r="R45" i="1"/>
  <c r="P128" i="1"/>
  <c r="Q127" i="1"/>
  <c r="AB128" i="1"/>
  <c r="AC127" i="1"/>
  <c r="H167" i="1"/>
  <c r="J167" i="1"/>
  <c r="L167" i="1"/>
  <c r="N167" i="1"/>
  <c r="X167" i="1"/>
  <c r="I167" i="1"/>
  <c r="K167" i="1"/>
  <c r="M167" i="1"/>
  <c r="O167" i="1"/>
  <c r="W167" i="1"/>
  <c r="Y167" i="1"/>
  <c r="AA167" i="1"/>
  <c r="S63" i="1"/>
  <c r="P162" i="1"/>
  <c r="P161" i="1"/>
  <c r="AB66" i="1"/>
  <c r="AB68" i="1"/>
  <c r="AB86" i="1"/>
  <c r="AB84" i="1"/>
  <c r="AB95" i="1"/>
  <c r="AB93" i="1"/>
  <c r="AB90" i="1"/>
  <c r="AB89" i="1"/>
  <c r="AB65" i="1"/>
  <c r="AB67" i="1"/>
  <c r="AC63" i="1"/>
  <c r="AB96" i="1"/>
  <c r="Q96" i="1"/>
  <c r="R63" i="1"/>
  <c r="Q63" i="1"/>
  <c r="AC96" i="1"/>
  <c r="AB94" i="1"/>
  <c r="AB92" i="1"/>
  <c r="AB88" i="1"/>
  <c r="AB87" i="1"/>
  <c r="AB85" i="1"/>
  <c r="P63" i="1"/>
  <c r="P97" i="1"/>
  <c r="AB64" i="1"/>
  <c r="Z45" i="1"/>
  <c r="R84" i="1"/>
  <c r="AB13" i="1"/>
  <c r="AB15" i="1"/>
  <c r="AC24" i="1"/>
  <c r="AB24" i="1"/>
  <c r="AC31" i="1"/>
  <c r="AB31" i="1"/>
  <c r="AC35" i="1"/>
  <c r="AB35" i="1"/>
  <c r="S45" i="1"/>
  <c r="AC37" i="1"/>
  <c r="AB37" i="1"/>
  <c r="Q45" i="1"/>
  <c r="AC18" i="1"/>
  <c r="AB18" i="1"/>
  <c r="AC20" i="1"/>
  <c r="AB20" i="1"/>
  <c r="AC33" i="1"/>
  <c r="AB33" i="1"/>
  <c r="U25" i="1"/>
  <c r="Z25" i="1"/>
  <c r="V45" i="1"/>
  <c r="V167" i="1"/>
  <c r="AB11" i="1"/>
  <c r="AB12" i="1"/>
  <c r="AB14" i="1"/>
  <c r="AB16" i="1"/>
  <c r="AB26" i="1"/>
  <c r="AB28" i="1"/>
  <c r="AB30" i="1"/>
  <c r="AB47" i="1"/>
  <c r="AB49" i="1"/>
  <c r="AB10" i="1"/>
  <c r="AB27" i="1"/>
  <c r="AB29" i="1"/>
  <c r="AB46" i="1"/>
  <c r="AB48" i="1"/>
  <c r="R26" i="1"/>
  <c r="S25" i="1"/>
  <c r="T25" i="1"/>
  <c r="U8" i="1"/>
  <c r="T8" i="1"/>
  <c r="Z8" i="1"/>
  <c r="AB9" i="1"/>
  <c r="S8" i="1"/>
  <c r="P45" i="1"/>
  <c r="AB127" i="1"/>
  <c r="R128" i="1"/>
  <c r="P127" i="1"/>
  <c r="Z167" i="1"/>
  <c r="S167" i="1"/>
  <c r="T167" i="1"/>
  <c r="U167" i="1"/>
  <c r="R162" i="1"/>
  <c r="R161" i="1"/>
  <c r="AB63" i="1"/>
  <c r="R97" i="1"/>
  <c r="R96" i="1"/>
  <c r="P96" i="1"/>
  <c r="AB25" i="1"/>
  <c r="AC45" i="1"/>
  <c r="AC25" i="1"/>
  <c r="AB45" i="1"/>
  <c r="R127" i="1"/>
  <c r="Q10" i="1"/>
  <c r="P10" i="1"/>
  <c r="R10" i="1"/>
  <c r="G45" i="1"/>
  <c r="Q35" i="1"/>
  <c r="P35" i="1"/>
  <c r="R35" i="1"/>
  <c r="G8" i="1"/>
  <c r="G25" i="1"/>
  <c r="Q31" i="1"/>
  <c r="Q11" i="1"/>
  <c r="P11" i="1"/>
  <c r="R11" i="1"/>
  <c r="G167" i="1"/>
  <c r="Q25" i="1"/>
  <c r="P31" i="1"/>
  <c r="P25" i="1"/>
  <c r="R31" i="1"/>
  <c r="R25" i="1"/>
  <c r="Q9" i="1"/>
  <c r="P9" i="1"/>
  <c r="Q8" i="1"/>
  <c r="Q167" i="1"/>
  <c r="M168" i="1"/>
  <c r="N168" i="1"/>
  <c r="K168" i="1"/>
  <c r="L168" i="1"/>
  <c r="I168" i="1"/>
  <c r="J168" i="1"/>
  <c r="O168" i="1"/>
  <c r="H168" i="1"/>
  <c r="R9" i="1"/>
  <c r="R8" i="1"/>
  <c r="R167" i="1"/>
  <c r="P8" i="1"/>
  <c r="P167" i="1"/>
  <c r="Q168" i="1"/>
  <c r="AC8" i="1"/>
  <c r="AC167" i="1"/>
  <c r="AB8" i="1"/>
  <c r="AB167" i="1"/>
  <c r="V168" i="1"/>
  <c r="T168" i="1"/>
  <c r="AA168" i="1"/>
  <c r="Y168" i="1"/>
  <c r="Z168" i="1"/>
  <c r="U168" i="1"/>
  <c r="W168" i="1"/>
  <c r="X168" i="1"/>
  <c r="AC168" i="1"/>
  <c r="AD25" i="1"/>
  <c r="AD167" i="1"/>
</calcChain>
</file>

<file path=xl/sharedStrings.xml><?xml version="1.0" encoding="utf-8"?>
<sst xmlns="http://schemas.openxmlformats.org/spreadsheetml/2006/main" count="572" uniqueCount="257">
  <si>
    <t>Numer i nazwa modułu</t>
  </si>
  <si>
    <t>Elementy modułu</t>
  </si>
  <si>
    <t>M1. Wprowadzenie do studiowania</t>
  </si>
  <si>
    <t>M2. Kompetencje osobowościowe i społeczne cz.1.</t>
  </si>
  <si>
    <t>WF</t>
  </si>
  <si>
    <t>M5. Kompetencje osobowościowe i społeczne cz.2.</t>
  </si>
  <si>
    <t>Idea podmiotowości człowieka</t>
  </si>
  <si>
    <t>Ochrona własności intelektualnej</t>
  </si>
  <si>
    <t>Opis modułu</t>
  </si>
  <si>
    <t>Opisy modułów są sformułowane na podstawie efektów uzyskanych dzięki zdobytej wiedzy i praktycznym  ćwiczeniom realizowanym w trakcie zajęć przez studentów.</t>
  </si>
  <si>
    <t>studia stacjonarne</t>
  </si>
  <si>
    <t>studia niestacjonarne</t>
  </si>
  <si>
    <t>ECTS</t>
  </si>
  <si>
    <t>w</t>
  </si>
  <si>
    <t>ćw</t>
  </si>
  <si>
    <t>lab</t>
  </si>
  <si>
    <t>proj</t>
  </si>
  <si>
    <t>war</t>
  </si>
  <si>
    <t>sem</t>
  </si>
  <si>
    <t>Forma zaliczenia przedmiotu</t>
  </si>
  <si>
    <t>E</t>
  </si>
  <si>
    <t>Z/O</t>
  </si>
  <si>
    <t>Technologie informacyjne</t>
  </si>
  <si>
    <t>Praktyka zawodowa</t>
  </si>
  <si>
    <t>Kreatywny rozwój podmiotu</t>
  </si>
  <si>
    <t>Konstruktywne rozwiązywanie konfliktów</t>
  </si>
  <si>
    <t>Świadomość wartości</t>
  </si>
  <si>
    <t>Projekt własnego przedsięwzięcia</t>
  </si>
  <si>
    <t>Inne</t>
  </si>
  <si>
    <t>Ochrona danych osobowych</t>
  </si>
  <si>
    <t>Samokształcenie</t>
  </si>
  <si>
    <t>E-learning</t>
  </si>
  <si>
    <t>Wymiar godzin przedmiotu razem</t>
  </si>
  <si>
    <t>Wymiar godzin z udziałem nauczyciela</t>
  </si>
  <si>
    <t xml:space="preserve">Moduł przygotowuje studenta do realizacji własnych pomysłów, rozwija kreatywność w działaniu, a także pozwala na dalszy rozwój kompetencji językowych. </t>
  </si>
  <si>
    <t>Moduł zapoznaje studenta z zagadnieniami prawnymi i zasadami ochrony własności intelektualnej. Pozwala na pogłębianie kompetencji językowych oraz nabycie umiejętności związanych z konstruktywnym rozwiązywaniem konfliktów.</t>
  </si>
  <si>
    <t>Załacznik nr 2 do Programu studiów - Plan studiów dla kierunku Gospodarka Przestrzenna (nabór 2018/2019)</t>
  </si>
  <si>
    <t>Komunikacja interpersonalna</t>
  </si>
  <si>
    <t>BHP i Ergonomia</t>
  </si>
  <si>
    <t>Moduł rozwija kompetencje językowe, sprawność fizyczną oraz umiejętność wykorzystania komputera w pracy. Moduł wprowadza do zagadnień związanych z ekonomią</t>
  </si>
  <si>
    <t>Język obcy cz.1.</t>
  </si>
  <si>
    <t>do wyboru</t>
  </si>
  <si>
    <t>M3. Matematyczne kompetencje inżyniera gospodarki przestrzennej.</t>
  </si>
  <si>
    <t>Moduł rozwija kompetencje matematyczne oraz umiejętność wykorzystania zagadnień matematycznych w praktyce planowania przestrzennego.</t>
  </si>
  <si>
    <t>M4. Kompetencje inżyniera gospodarki przestrzennej cz.1</t>
  </si>
  <si>
    <t>Kierunkowy</t>
  </si>
  <si>
    <t>Ustawodawstwo regulujące sprawy planowania przestrzennego</t>
  </si>
  <si>
    <t>SEMESTR 1</t>
  </si>
  <si>
    <t>Język obcy cz.2.</t>
  </si>
  <si>
    <t>Podstawy kreatywności - wykład</t>
  </si>
  <si>
    <t>Podstawy kreatywności - ćwiczenia</t>
  </si>
  <si>
    <t>M6. Kompetencje inżyniera gospodarki przestrzennej cz.2</t>
  </si>
  <si>
    <t>SEMESTR 2</t>
  </si>
  <si>
    <t>M7. Świadomość otoczenia i przestrzeni     cz.1</t>
  </si>
  <si>
    <t>Student zna i rozumie wpływ otoczenia społecznego, uwarunkowań kulturowych i przyrodniczych na funkcjonowanie ładu przestrzennego dla danego terenu.</t>
  </si>
  <si>
    <t>SEMESTR 3</t>
  </si>
  <si>
    <t>M8. Kompetencje osobowościowe i społeczne  cz.3</t>
  </si>
  <si>
    <t>Język obcy cz. 3</t>
  </si>
  <si>
    <t>M9. Kompetencje ekonomiczno-obliczeniowe</t>
  </si>
  <si>
    <t>Student zna i rozumie wpływ uwarunkowań kulturowych na funkcjonowanie ładu przestrzennego dla danego terenu. Zna i rozumie podstawy geografi ekonomicznej.</t>
  </si>
  <si>
    <t>M11. Kompetencje urbanistyczne cz.1</t>
  </si>
  <si>
    <t>SEMESTR 4</t>
  </si>
  <si>
    <t>M13. Kompetencje osobowościowe i społeczne  cz.4</t>
  </si>
  <si>
    <t>Język obcy cz. 4</t>
  </si>
  <si>
    <t>Podstawy prawa</t>
  </si>
  <si>
    <t>M14. Kompetencje urbanistyczne cz.2</t>
  </si>
  <si>
    <t>Historia urbanistyki</t>
  </si>
  <si>
    <t>Urbanistyka współczesna</t>
  </si>
  <si>
    <t>Część ogólna prawa cywilnego</t>
  </si>
  <si>
    <t>Do wyboru</t>
  </si>
  <si>
    <t>Podstawy prawa rzeczowego</t>
  </si>
  <si>
    <t>Podstawy prawa zobowiązań</t>
  </si>
  <si>
    <t>Wybrane zagadnienia z zakresu prawa rodzinnego i spadkowego</t>
  </si>
  <si>
    <t>Podstawy prawa i postępowania administracyjnego</t>
  </si>
  <si>
    <t>Gospodarka przestrzenna</t>
  </si>
  <si>
    <t>Gospodarka mieszkaniowa i prawo spółdzielcze</t>
  </si>
  <si>
    <t>Gospodarka rolna, leśna i wodna</t>
  </si>
  <si>
    <t>Zamówienia publiczne</t>
  </si>
  <si>
    <t>Historia architektury powszechnej</t>
  </si>
  <si>
    <t>Historia architektury polskiej</t>
  </si>
  <si>
    <t>Socjologia - wstęp do rewitalizacji</t>
  </si>
  <si>
    <t>Architektura ludowa i regionalna</t>
  </si>
  <si>
    <t>Wybrane zagadnienia z ekologii terenów uprzemysłowionych</t>
  </si>
  <si>
    <t>Potrzeby społeczności lokalnych</t>
  </si>
  <si>
    <t>Rewitalizacja społeczna</t>
  </si>
  <si>
    <t>Socjologia dla inżyniera przestrzeni</t>
  </si>
  <si>
    <t>Student ma kompetencje i zna zagadnienia związane z infrastrukturą techniczną</t>
  </si>
  <si>
    <t xml:space="preserve">Student posiada wiedzę i umiejętności na temat prowadzenia badań socjologicznych oraz wpływu mieszkańców na  planowanie przestrzenne na danym terenie.
Zna tematykę związaną z inicjatywą INSPIRE. 
Student posiada podstawową wiedzę i umiejętności do zarządzania miastem i regionem. Zna podstawy finansów i rachunkowości, finansów publicznych i finansowania projektów.
</t>
  </si>
  <si>
    <t>Wprowadzenie do inicjatywy INSPIRE</t>
  </si>
  <si>
    <t>Prawodawstwo unijne i krajowe dotyczące rewitalizacji</t>
  </si>
  <si>
    <t>Mechanizmy finansowania projektów</t>
  </si>
  <si>
    <t>Partycypacja społeczna  w planowaniu przestrzennym</t>
  </si>
  <si>
    <t>Współczesne metody zarządzania miastem i regionem</t>
  </si>
  <si>
    <t>Podstawy finansów i rachunkowości</t>
  </si>
  <si>
    <t>Finanse publiczne</t>
  </si>
  <si>
    <t>Ocena ekonomicznej efektywności inwestycji</t>
  </si>
  <si>
    <t>Podstawy statystyki i ekonometrii</t>
  </si>
  <si>
    <t>Podstawy budownictwa</t>
  </si>
  <si>
    <t>Przegląd technologii w budownictwie</t>
  </si>
  <si>
    <t>Proces inwestycyjny w budownictwie</t>
  </si>
  <si>
    <t>Eksploatacja nieruchomości</t>
  </si>
  <si>
    <t>Podstawy kosztorysowania</t>
  </si>
  <si>
    <t>Status prawny rzeczoznawcy majątkowego</t>
  </si>
  <si>
    <t>Organizacje zawodowe rzeczoznawców majątkowych</t>
  </si>
  <si>
    <t>Standardy zawodowe i etyka zawodowa rzeczoznawcy majątkowego</t>
  </si>
  <si>
    <t>Wprowadzenie do problematyki wyceny nieruchomości</t>
  </si>
  <si>
    <t>Wartość nieruchomości jako podstawy wyceny</t>
  </si>
  <si>
    <t>Moduł rozwija kreatywność i przygotowuje studenta do realizacji własnych pomysłów.</t>
  </si>
  <si>
    <t xml:space="preserve">Student posiada kompetencje do samodzielnego przygotowania i zaprezentowania pracy dyplomowej </t>
  </si>
  <si>
    <t>Techniki prezentacji</t>
  </si>
  <si>
    <t>Gospodarka odpadami</t>
  </si>
  <si>
    <t>Oświetlenie w urbanistyce</t>
  </si>
  <si>
    <t>Zagospodarowanie turystyczne</t>
  </si>
  <si>
    <t>Zarządzanie energią w miastach i regionach</t>
  </si>
  <si>
    <t>Ekonomiczne podstawy rynku nieruchomości</t>
  </si>
  <si>
    <t>Elementy finansów i bankowości</t>
  </si>
  <si>
    <t>Podstawy matematyki finansowej</t>
  </si>
  <si>
    <t>Elementy rachunkowości</t>
  </si>
  <si>
    <t>Wycena praw rzeczowych i zobowiązań umownych</t>
  </si>
  <si>
    <t>Wycena nieruchomości zurbanizowanych</t>
  </si>
  <si>
    <t>Wycena gruntów rolnych, upraw sadowniczych, roślin ozdobnych i gruntów pod wodami</t>
  </si>
  <si>
    <t>Wycena nieruchomości leśnych oraz zadrzewionych i zakrzewionych</t>
  </si>
  <si>
    <t>Wycena nieruchomości dla celów szczególnych i wycena nieruchomości specjalnych</t>
  </si>
  <si>
    <t xml:space="preserve">Wycena maszyn i urządzeń trwale związanych z nieruchomością </t>
  </si>
  <si>
    <t>Wycena masowa</t>
  </si>
  <si>
    <t>Dokumentacja procesu wyceny</t>
  </si>
  <si>
    <t>Doradztwo na rynku nieruchomości</t>
  </si>
  <si>
    <t>Student po skończonym module ma przygotowaną pracę dyplomową.</t>
  </si>
  <si>
    <t xml:space="preserve">Warsztaty - zrównoważone jednostki osadnicze, perspektywy i ich kierunki rozwoju </t>
  </si>
  <si>
    <t>Rewitalizacja - wytyczne - dokumentacja - wymagania</t>
  </si>
  <si>
    <t xml:space="preserve">Student stosuje nabytą wiedzę i umiejętności w praktyce. </t>
  </si>
  <si>
    <t>Seminarium dyplomowe i egzamin sprawdzający uzyskanie wymogów programowych dla studiów podyplomowych w zakresie wyceny nieruchomości.</t>
  </si>
  <si>
    <t>SEMESTR 5</t>
  </si>
  <si>
    <t>SEMESTR 7</t>
  </si>
  <si>
    <t>SEMESTR 6</t>
  </si>
  <si>
    <t>Egzamin</t>
  </si>
  <si>
    <t>Zaliczenie na ocenę</t>
  </si>
  <si>
    <t>Zaliczenie bez oceny</t>
  </si>
  <si>
    <t>REWITALIZACJA - specjalność do wyboru</t>
  </si>
  <si>
    <t>WYCENA NIERUCHOMOŚCI - specjalność do wyboru</t>
  </si>
  <si>
    <t xml:space="preserve">SEMESTR 1 </t>
  </si>
  <si>
    <r>
      <t>Sylwetka absolwenta: 1/ Osoba, która w życiu zawodowym potrafi sprawnie i kreatywnie kształtować przestrzeń zurbanizowaną, zgodnie z potrzebami społecznymi, zasadami ładu przestrzennego, wymogami cywilizacyjnymi oraz zasadami zrównoważonego rozwoju. 2/ Osoba, która w życiu zawodowym wie jakie znaczenie ma wartość nieruchomości oraz potrafi wykorzystać tę wiedzę w zakresie rzeczoznawstwa majątkowego</t>
    </r>
    <r>
      <rPr>
        <sz val="10"/>
        <rFont val="Century Gothic"/>
        <family val="2"/>
        <charset val="238"/>
      </rPr>
      <t xml:space="preserve">
</t>
    </r>
  </si>
  <si>
    <t>Warsztaty przygotowujące do egzaminu na rzeczoznawcę majątkowego</t>
  </si>
  <si>
    <t>Moduł stwarza możliwość poznania własnego stylu komunikowania się 
oraz uświadomienie barier utrudniających komunikację, zapewnia podstawowe przygotowanie dotyczące bezpieczeństwa i higieny pracy
oraz ochrony danych osobowych</t>
  </si>
  <si>
    <t>Matematyka - ćwiczenia</t>
  </si>
  <si>
    <t>Matematyka - wykład</t>
  </si>
  <si>
    <t>Rysunek techniczny - wykład</t>
  </si>
  <si>
    <t>Grafika komputerowa cz.1 - wykład</t>
  </si>
  <si>
    <t>Rysunek techniczny - projekt</t>
  </si>
  <si>
    <t>Grafika komputerowa cz.1 - ćwiczenia</t>
  </si>
  <si>
    <t>Gospodarka nieruchomościami cz.1 - wykład</t>
  </si>
  <si>
    <t>Gospodarka nieruchomościami cz.1 - projekt</t>
  </si>
  <si>
    <t>Grafika komputerowa cz.2 - wykład</t>
  </si>
  <si>
    <t>Gospodarka nieruchomościami cz.2 - wykład</t>
  </si>
  <si>
    <t>Gospodarka nieruchomościami cz.2 - projekt</t>
  </si>
  <si>
    <t>Elementy i podstawy projektowania architektonicznego - wykład</t>
  </si>
  <si>
    <t>Elementy i podstawy projektowania architektonicznego - ćwiczenia</t>
  </si>
  <si>
    <t>Socjologia - wstęp - wykład</t>
  </si>
  <si>
    <t>Socjologia - wstęp - ćwiczenia</t>
  </si>
  <si>
    <t>Społeczno - kulturowe uwarunkowania gospodarki przestrzennej - wykład</t>
  </si>
  <si>
    <t>Społeczno - kulturowe uwarunkowania gospodarki przestrzennej - ćwiczenia</t>
  </si>
  <si>
    <t>Podstawy zarządzania nieruchomościami</t>
  </si>
  <si>
    <t>Rachunek prawdopodobieństwa i statystyka - wykład</t>
  </si>
  <si>
    <t>Rachunek prawdopodobieństwa i statystyka - ćwiczenia</t>
  </si>
  <si>
    <t>Gospodarka nieruchomościami cz.3 - wykład</t>
  </si>
  <si>
    <t>Gospodarka nieruchomościami cz.3 - projekt</t>
  </si>
  <si>
    <t>Podstawy geografii ekonomicznej - wykład</t>
  </si>
  <si>
    <t>Podstawy geografii ekonomicznej - ćwiczenia</t>
  </si>
  <si>
    <t>Kulturowe uwarunkowania gospodarki przestrzennej - wykład</t>
  </si>
  <si>
    <t>Kulturowe uwarunkowania gospodarki przestrzennej - ćwiczenia</t>
  </si>
  <si>
    <t>Podstawy zarządzania przestrzenią - wykład</t>
  </si>
  <si>
    <t>Podstawy zarządzania przestrzenią - projekt</t>
  </si>
  <si>
    <t>Geograficzne systemy informacji przestrzennej (GIS) oraz (QGIS) - wykład</t>
  </si>
  <si>
    <t>Geograficzne systemy informacji przestrzennej (GIS) oraz (QGIS) - ćwiczenia</t>
  </si>
  <si>
    <t>Teorie i zasady projektowania w przestrzeni - wykład</t>
  </si>
  <si>
    <t>Teorie i zasady projektowania w przestrzeni - projekt</t>
  </si>
  <si>
    <t>Rehabilitacja urbanistyczna zdegradowanych kwartałów wielkomiejskich - wykład</t>
  </si>
  <si>
    <t>Źródła informacji o nieruchomościach - wykład</t>
  </si>
  <si>
    <t>Źródła informacji o nieruchomościach - ćwiczenia</t>
  </si>
  <si>
    <t>Infrastruktura techniczna - wykład</t>
  </si>
  <si>
    <t>Infrastruktura techniczna - ćwiczenia</t>
  </si>
  <si>
    <t>Rewitalizacja obszarów zdegradowanych - wykład</t>
  </si>
  <si>
    <t>Rewitalizacja obszarów zdegradowanych - projekt</t>
  </si>
  <si>
    <t>Socjologia - Badania socjologiczne - wykład</t>
  </si>
  <si>
    <t>Socjologia - Badania socjologiczne - ćwiczenia</t>
  </si>
  <si>
    <t>Podejścia, metody i techniki wyceny nieruchomości w Polsce - wykład</t>
  </si>
  <si>
    <t>Podejścia, metody i techniki wyceny nieruchomości w Polsce - ćwiczenia</t>
  </si>
  <si>
    <t>Praktyka inwentaryzacyjna architektoniczna</t>
  </si>
  <si>
    <t>Praktyka inwentaryzacyjna urbanistyczno - przyrodnicza.</t>
  </si>
  <si>
    <t>Wartość nieruchomości jako podstawa wyceny</t>
  </si>
  <si>
    <t>Źrodła informacji o nieruchomościach</t>
  </si>
  <si>
    <t>Projektowanie terenów zielonych - wykład</t>
  </si>
  <si>
    <t>Projektowanie terenów zielonych - ćwiczenia</t>
  </si>
  <si>
    <t>Student potrafi wykonywać rysunki techniczne i planistyczne. Zna i umie posługiwać się narzędziami komputerowymi stosowanymi przy tworzeniu rysunków. Umie korzystać z bazy informacyjnej w dziedzinie gospodarki nieruchomościami. Zna prawne aspekty regulujące gospodarkę i planowanie przestrzenne.</t>
  </si>
  <si>
    <t>Student zna i umie się posługiwać narzędziami komputerowymi (np. AUTO CAD) stosowanymi przy tworzeniu planów przestrzennych. Umie wykonać rzuty obiektów budowlanych.</t>
  </si>
  <si>
    <t>Specjalność: 1. Rewitalizacja 2. Wycena Nieruchomości</t>
  </si>
  <si>
    <t>Podatki w obrocie nieruchomościami                                             i gospodarce przestrzennej - wykład</t>
  </si>
  <si>
    <t>Podatki w obrocie nieruchomościami                                    i gospodarce przestrzennej - ćwiczenia</t>
  </si>
  <si>
    <t>Student potrafi posługiwać się narzędziami GIS i oprogramowaniem QGIS .</t>
  </si>
  <si>
    <t>M12. Kompetencje z zakresu geograficznej informacji przestrzennej</t>
  </si>
  <si>
    <t>Proekologiczne rozwiązania w kształtowaniu terenów zieleni - wykład</t>
  </si>
  <si>
    <t>Proekologiczne rozwiązania w kształtowaniu terenów zieleni - ćwiczenia</t>
  </si>
  <si>
    <t>Współczesne tendencje kształtowania terenów rekreacyjnych - wykład</t>
  </si>
  <si>
    <t>Współczesne tendencje kształtowania terenów rekreacyjnych - ćwiczenia</t>
  </si>
  <si>
    <t>Grafika komputerowa cz.2 - ćwiczenia</t>
  </si>
  <si>
    <t>Rehabilitacja urbanistyczna zdegradowanych kwartałów wielkomiejskich - projekt</t>
  </si>
  <si>
    <r>
      <rPr>
        <b/>
        <sz val="16"/>
        <rFont val="Century Gothic"/>
        <family val="2"/>
        <charset val="238"/>
      </rPr>
      <t>OPRACOWAŁ</t>
    </r>
    <r>
      <rPr>
        <sz val="16"/>
        <rFont val="Century Gothic"/>
        <family val="2"/>
        <charset val="238"/>
      </rPr>
      <t>: mgr inż. Marek Roszczewski</t>
    </r>
  </si>
  <si>
    <t>Ekonomia</t>
  </si>
  <si>
    <t>Biznes plan</t>
  </si>
  <si>
    <t>Projekt modelu biznesowego</t>
  </si>
  <si>
    <t>Praktyczny</t>
  </si>
  <si>
    <t xml:space="preserve">Mediacje i negocjacje </t>
  </si>
  <si>
    <t>Z</t>
  </si>
  <si>
    <t>Podstawy prawa geodezyjnego</t>
  </si>
  <si>
    <t>Komunikacja międzykulturowa</t>
  </si>
  <si>
    <t>Moduł rozwija wrażliwość na drugiego człowieka, poszerza horyzonty myślowe nawiązując do koncepcji filozoficznych ,a także rozwija postawy kreatywne, etyczne.  Pozwala także na dalsze rozwijanie kompetencji językowych</t>
  </si>
  <si>
    <t>Student potrafi wykonywać obliczenia statystyczne i rachunku prawdopodobieństwa oraz zastosować je w praktyce.</t>
  </si>
  <si>
    <t>Student zna i rozumie podstawowe zasady zarządzania przestrzenią i nieruchomościami, a także zna podatkowe aspekty obrotu nieruchomościami i gospodarki przestrzennej.</t>
  </si>
  <si>
    <t>Student rozumie przestrzenne kształtowanie miast w poszczególnych okresach historycznych oraz posiada zdolność komponowania harmonijnych całości przestrzennych. Student posiada kompetencje do samodzielnego wykonania inwentaryzacji architektonicznej oraz urbanistyczno - przyrodniczej.</t>
  </si>
  <si>
    <t>M15. S1. Rewitalizacja cz.1</t>
  </si>
  <si>
    <t>Student posiada wiedzę z zakresu urbanistyki, historii architektury powszechnej i polskiej, architektury krajobrazu oraz architektury ludowej i regionalnej. Zna zagadnienia związane z rewitalizacją od strony socjologicznej. Student posiada wiedzę, umiejętności i kompetencje do przeprowadzenia rehabilitacji terenów uprzemysłowionych i zdegradowanych kwartałów wielkomiejskich oraz rewitalizacji społecznej z uwzględnieniem potrzeb społeczności lokalnych.</t>
  </si>
  <si>
    <t>Architektura krajobrazu</t>
  </si>
  <si>
    <t>M15. S2. Wycena nieruchomości cz.1</t>
  </si>
  <si>
    <t xml:space="preserve">                                                                                             Student posiada wiedzę z podstaw prawa cywilnego, rzeczowego, prawa zobowiązań, prawa rodzinnego i spadkowego, prawa i postępowania administracyjnego oraz z gospodarki nieruchomościami. Student posiada wiedzę na temat źródeł informacji o nieruchomościach, gospodarki przestrzennej, mieszkaniowej, prawa spółdzielczego, gospodarki rolnej, leśnej i wodnej oraz zamówień publicznych.</t>
  </si>
  <si>
    <t>Gospodarka nieruchomościami cz. 4</t>
  </si>
  <si>
    <t>M10. Świadomość otoczenia i przestrzeni cz.2</t>
  </si>
  <si>
    <t xml:space="preserve">M16. Świadomość otoczenia i przestrzeni cz.3 </t>
  </si>
  <si>
    <t>M17. Kompetencje i zagadnienia techniczne związane z infrastrukturą techniczną</t>
  </si>
  <si>
    <t>Student rozumie uwarunkowania społeczne projektowania przestrzennego. Zapoznaje się z wiedzą na temat rewitalizacji obszarów zdegradowanych. Student posiada kompetencje socjologiczne związane z funkcjonowaniem ładu przestrzennego dla danego terenu, posiada wiedzę i umiejętności niezbędne do przeprowadznia rewitalizacji oraz zna podstawy prawa geodezyjnego.</t>
  </si>
  <si>
    <t>M18. S1. Rewitalizacja cz.2</t>
  </si>
  <si>
    <t>M18. S2.Wycena nieruchomości cz.2</t>
  </si>
  <si>
    <t xml:space="preserve">                                                                        Student posiada wiedzę, umiejętności i kompetencje dotyczące ekonomicznej efektywności inwestycji oraz podstaw statystyki i ekonometrii. Zna i rozumie technologie stosowane w budownictwie, zasady kosztorysowania i procesy inwestycyjne w budownictwie oraz eksploatację nieruchomości. Ponadto, student posiada wiedzę, umiejętności oraz kompetencje przygotowujące do pełnienia zawodu rzeczoznawcy majątkowego.</t>
  </si>
  <si>
    <t>M19. Kompetencje osobowościowe i społeczne  cz.5</t>
  </si>
  <si>
    <t>M20. Przygotowanie pracy dyplomowej cz.1.</t>
  </si>
  <si>
    <t>M21. Przygotowanie do prowadzenia biznesu</t>
  </si>
  <si>
    <t>Student posiada wiedzę, umiejętności i kompetencje związane z opracowaniem biznes planu i modelu biznesowego</t>
  </si>
  <si>
    <t>M22. S1. Rewitalizacja cz.3</t>
  </si>
  <si>
    <t>Student zna i rozumie przydatność wyceny nieruchomości na terenach objętych rewitalizacją oraz zagadnienia związane z gospodarką odpadami. Umie przygotować projekt koncepcji terenów zielonych i zagospodarowania turystycznego z uwzględnieniem zarządzania energią w miastach i regionach. Student pogłębia zagadnienia związane ze specjalnością, a także jest przygotowany do wykonania dokumentacji rewitalizacyjnej dla danego obszaru.</t>
  </si>
  <si>
    <t>M22. S2. Wycena nieruchomości cz.3</t>
  </si>
  <si>
    <t>Student posiada wiedzę i umiejętności z ekonomii, finansów, bankowości. Zna elementy rachunkowości oraz podstawy matematyki finansowej, jest również przygotowany do przystąpienia do egzaminu państwowego uprawniającego do wykonywania zawodu rzeczoznawcy majątkowego.</t>
  </si>
  <si>
    <t>M23. Przygotowanie pracy dyplomowej cz.2</t>
  </si>
  <si>
    <t>M24. S1. Rewitalizacja cz.4</t>
  </si>
  <si>
    <t>M24. S2. Wycena nieruchomości cz.4</t>
  </si>
  <si>
    <t>Po zakończonym module student posiada umiejętność prowadzenia mediacji i negocjacji, a także zna i rozumie rolę komunikacji międzykulturowej</t>
  </si>
  <si>
    <t>M25. Kompetencje osobowościowe i społeczne cz. 6</t>
  </si>
  <si>
    <t>Kierunkowy/Praktyczny</t>
  </si>
  <si>
    <t xml:space="preserve">Seminarium i przygotowanie pracy dyplomowej </t>
  </si>
  <si>
    <t>Międzykierunkowy</t>
  </si>
  <si>
    <t>Ogólnouczelniany</t>
  </si>
  <si>
    <t>Ogólnouczelniane</t>
  </si>
  <si>
    <t>Rodzaj przedmiotu-kierunkowy, międzykierunkowy, praktyczny, ogólnouczelniane, do wyboru</t>
  </si>
  <si>
    <t>Ogólnouczelniany/praktyczny</t>
  </si>
  <si>
    <t>Ogólnouczelniany/ społeczny</t>
  </si>
  <si>
    <t>Ogólnouczelniany/ do wyboru</t>
  </si>
  <si>
    <t>Ogólnouczelniany/ humanistyczny</t>
  </si>
  <si>
    <t>Praktyczny/ do wyboru</t>
  </si>
  <si>
    <t>Kierunkowy/ społeczny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</si>
</sst>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9"/>
      <name val="Century Gothic"/>
      <family val="2"/>
      <charset val="238"/>
    </font>
    <font>
      <sz val="9"/>
      <name val="Century Gothic"/>
      <family val="2"/>
      <charset val="238"/>
    </font>
    <font>
      <b/>
      <sz val="12"/>
      <name val="Century Gothic"/>
      <family val="2"/>
      <charset val="238"/>
    </font>
    <font>
      <b/>
      <sz val="8"/>
      <name val="Century Gothic"/>
      <family val="2"/>
      <charset val="238"/>
    </font>
    <font>
      <sz val="8"/>
      <name val="Century Gothic"/>
      <family val="2"/>
      <charset val="238"/>
    </font>
    <font>
      <b/>
      <sz val="10"/>
      <name val="Century Gothic"/>
      <family val="2"/>
      <charset val="238"/>
    </font>
    <font>
      <sz val="9"/>
      <color indexed="10"/>
      <name val="Century Gothic"/>
      <family val="2"/>
      <charset val="238"/>
    </font>
    <font>
      <b/>
      <sz val="12"/>
      <color indexed="10"/>
      <name val="Century Gothic"/>
      <family val="2"/>
      <charset val="238"/>
    </font>
    <font>
      <b/>
      <sz val="9"/>
      <color indexed="10"/>
      <name val="Century Gothic"/>
      <family val="2"/>
      <charset val="238"/>
    </font>
    <font>
      <sz val="9"/>
      <color theme="1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b/>
      <sz val="14"/>
      <name val="Century Gothic"/>
      <family val="2"/>
      <charset val="238"/>
    </font>
    <font>
      <sz val="10"/>
      <name val="Century Gothic"/>
      <family val="2"/>
      <charset val="238"/>
    </font>
    <font>
      <sz val="9"/>
      <color indexed="8"/>
      <name val="Century Gothic"/>
      <family val="2"/>
      <charset val="238"/>
    </font>
    <font>
      <b/>
      <sz val="16"/>
      <color rgb="FFC00000"/>
      <name val="Century Gothic"/>
      <family val="2"/>
      <charset val="238"/>
    </font>
    <font>
      <b/>
      <sz val="9"/>
      <color indexed="8"/>
      <name val="Century Gothic"/>
      <family val="2"/>
      <charset val="238"/>
    </font>
    <font>
      <sz val="16"/>
      <color rgb="FFC00000"/>
      <name val="Calibri"/>
      <family val="2"/>
      <charset val="238"/>
      <scheme val="minor"/>
    </font>
    <font>
      <sz val="18"/>
      <name val="Century Gothic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name val="Century Gothic"/>
      <family val="2"/>
      <charset val="238"/>
    </font>
    <font>
      <u/>
      <sz val="9"/>
      <name val="Century Gothic"/>
      <family val="2"/>
      <charset val="238"/>
    </font>
    <font>
      <sz val="18"/>
      <color theme="1"/>
      <name val="Calibri"/>
      <family val="2"/>
      <charset val="238"/>
      <scheme val="minor"/>
    </font>
    <font>
      <i/>
      <sz val="16"/>
      <name val="Century Gothic"/>
      <family val="2"/>
      <charset val="238"/>
    </font>
    <font>
      <i/>
      <sz val="16"/>
      <color theme="1"/>
      <name val="Calibri"/>
      <family val="2"/>
      <charset val="238"/>
      <scheme val="minor"/>
    </font>
    <font>
      <b/>
      <sz val="16"/>
      <name val="Century Gothic"/>
      <family val="2"/>
      <charset val="238"/>
    </font>
    <font>
      <sz val="16"/>
      <name val="Century Gothic"/>
      <family val="2"/>
      <charset val="238"/>
    </font>
    <font>
      <sz val="11"/>
      <name val="Century Gothic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1" fillId="23" borderId="8" applyNumberFormat="0" applyFont="0" applyAlignment="0" applyProtection="0"/>
    <xf numFmtId="0" fontId="16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58">
    <xf numFmtId="0" fontId="0" fillId="0" borderId="0" xfId="0"/>
    <xf numFmtId="0" fontId="18" fillId="25" borderId="11" xfId="0" applyFont="1" applyFill="1" applyBorder="1" applyAlignment="1">
      <alignment horizontal="center" vertical="center" wrapText="1"/>
    </xf>
    <xf numFmtId="0" fontId="18" fillId="25" borderId="12" xfId="0" applyFont="1" applyFill="1" applyBorder="1" applyAlignment="1">
      <alignment horizontal="center" vertical="center" wrapText="1"/>
    </xf>
    <xf numFmtId="0" fontId="18" fillId="25" borderId="15" xfId="0" applyFont="1" applyFill="1" applyBorder="1" applyAlignment="1">
      <alignment horizontal="center" vertical="center" wrapText="1"/>
    </xf>
    <xf numFmtId="0" fontId="18" fillId="25" borderId="16" xfId="0" applyFont="1" applyFill="1" applyBorder="1" applyAlignment="1">
      <alignment horizontal="center" vertical="center" wrapText="1"/>
    </xf>
    <xf numFmtId="0" fontId="18" fillId="25" borderId="20" xfId="0" applyFont="1" applyFill="1" applyBorder="1" applyAlignment="1">
      <alignment horizontal="center" vertical="center" wrapText="1"/>
    </xf>
    <xf numFmtId="0" fontId="18" fillId="25" borderId="19" xfId="0" applyFont="1" applyFill="1" applyBorder="1" applyAlignment="1">
      <alignment horizontal="center" vertical="center" wrapText="1"/>
    </xf>
    <xf numFmtId="0" fontId="18" fillId="25" borderId="18" xfId="0" applyFont="1" applyFill="1" applyBorder="1" applyAlignment="1">
      <alignment horizontal="center" vertical="center" wrapText="1"/>
    </xf>
    <xf numFmtId="0" fontId="18" fillId="25" borderId="17" xfId="0" applyFont="1" applyFill="1" applyBorder="1" applyAlignment="1">
      <alignment horizontal="center" vertical="center" wrapText="1"/>
    </xf>
    <xf numFmtId="0" fontId="18" fillId="25" borderId="2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27" borderId="0" xfId="0" applyFont="1" applyFill="1" applyAlignment="1">
      <alignment horizontal="center" vertical="center" wrapText="1"/>
    </xf>
    <xf numFmtId="0" fontId="18" fillId="28" borderId="28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8" fillId="25" borderId="3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27" borderId="0" xfId="0" applyFont="1" applyFill="1" applyAlignment="1">
      <alignment horizontal="left" vertical="center" wrapText="1"/>
    </xf>
    <xf numFmtId="0" fontId="18" fillId="28" borderId="31" xfId="0" applyFont="1" applyFill="1" applyBorder="1" applyAlignment="1">
      <alignment horizontal="left" vertical="center" wrapText="1"/>
    </xf>
    <xf numFmtId="0" fontId="18" fillId="28" borderId="32" xfId="0" applyFont="1" applyFill="1" applyBorder="1" applyAlignment="1">
      <alignment horizontal="center" vertical="center" wrapText="1"/>
    </xf>
    <xf numFmtId="0" fontId="18" fillId="28" borderId="33" xfId="0" applyFont="1" applyFill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8" fillId="25" borderId="35" xfId="0" applyFont="1" applyFill="1" applyBorder="1" applyAlignment="1">
      <alignment horizontal="center" vertical="center" wrapText="1"/>
    </xf>
    <xf numFmtId="0" fontId="18" fillId="25" borderId="36" xfId="0" applyFont="1" applyFill="1" applyBorder="1" applyAlignment="1">
      <alignment horizontal="center" vertical="center" wrapText="1"/>
    </xf>
    <xf numFmtId="0" fontId="18" fillId="25" borderId="38" xfId="0" applyFont="1" applyFill="1" applyBorder="1" applyAlignment="1">
      <alignment horizontal="center" vertical="center" wrapText="1"/>
    </xf>
    <xf numFmtId="0" fontId="18" fillId="25" borderId="24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10" fontId="21" fillId="25" borderId="30" xfId="0" applyNumberFormat="1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44" xfId="0" applyFont="1" applyBorder="1" applyAlignment="1">
      <alignment horizontal="center" vertical="center" wrapText="1"/>
    </xf>
    <xf numFmtId="0" fontId="19" fillId="29" borderId="0" xfId="0" applyFont="1" applyFill="1" applyAlignment="1">
      <alignment horizontal="center" vertical="center" wrapText="1"/>
    </xf>
    <xf numFmtId="0" fontId="25" fillId="29" borderId="0" xfId="0" applyFont="1" applyFill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10" fontId="21" fillId="25" borderId="38" xfId="0" applyNumberFormat="1" applyFont="1" applyFill="1" applyBorder="1" applyAlignment="1">
      <alignment horizontal="center" vertical="center" wrapText="1"/>
    </xf>
    <xf numFmtId="0" fontId="21" fillId="25" borderId="19" xfId="0" applyFont="1" applyFill="1" applyBorder="1" applyAlignment="1">
      <alignment horizontal="center" vertical="center" wrapText="1"/>
    </xf>
    <xf numFmtId="0" fontId="21" fillId="28" borderId="15" xfId="0" applyFont="1" applyFill="1" applyBorder="1" applyAlignment="1">
      <alignment horizontal="center" vertical="center" wrapText="1"/>
    </xf>
    <xf numFmtId="0" fontId="19" fillId="30" borderId="0" xfId="0" applyFont="1" applyFill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8" fillId="25" borderId="19" xfId="0" applyFont="1" applyFill="1" applyBorder="1" applyAlignment="1">
      <alignment horizontal="center" vertical="center" wrapText="1"/>
    </xf>
    <xf numFmtId="0" fontId="28" fillId="31" borderId="46" xfId="0" applyFont="1" applyFill="1" applyBorder="1" applyAlignment="1">
      <alignment horizontal="center" vertical="center" wrapText="1"/>
    </xf>
    <xf numFmtId="0" fontId="28" fillId="31" borderId="47" xfId="0" applyFont="1" applyFill="1" applyBorder="1" applyAlignment="1">
      <alignment horizontal="center" vertical="center" wrapText="1"/>
    </xf>
    <xf numFmtId="0" fontId="18" fillId="31" borderId="47" xfId="0" applyFont="1" applyFill="1" applyBorder="1" applyAlignment="1">
      <alignment horizontal="center" vertical="center" wrapText="1"/>
    </xf>
    <xf numFmtId="0" fontId="19" fillId="31" borderId="47" xfId="0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5" fillId="31" borderId="0" xfId="0" applyFont="1" applyFill="1" applyAlignment="1">
      <alignment horizontal="center" vertical="center" wrapText="1"/>
    </xf>
    <xf numFmtId="0" fontId="26" fillId="31" borderId="0" xfId="0" applyFont="1" applyFill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18" fillId="25" borderId="15" xfId="0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center" vertical="center" wrapText="1"/>
    </xf>
    <xf numFmtId="0" fontId="18" fillId="25" borderId="30" xfId="0" applyFont="1" applyFill="1" applyBorder="1" applyAlignment="1">
      <alignment horizontal="center" vertical="center" wrapText="1"/>
    </xf>
    <xf numFmtId="0" fontId="18" fillId="25" borderId="30" xfId="0" applyFont="1" applyFill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25" borderId="63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18" fillId="32" borderId="18" xfId="0" applyFont="1" applyFill="1" applyBorder="1" applyAlignment="1">
      <alignment horizontal="center" vertical="center" wrapText="1"/>
    </xf>
    <xf numFmtId="0" fontId="19" fillId="31" borderId="45" xfId="0" applyFont="1" applyFill="1" applyBorder="1" applyAlignment="1">
      <alignment horizontal="center" vertical="center" wrapText="1"/>
    </xf>
    <xf numFmtId="0" fontId="28" fillId="25" borderId="18" xfId="0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18" fillId="25" borderId="68" xfId="0" applyFont="1" applyFill="1" applyBorder="1" applyAlignment="1">
      <alignment horizontal="center" vertical="center" wrapText="1"/>
    </xf>
    <xf numFmtId="0" fontId="18" fillId="25" borderId="34" xfId="0" applyFont="1" applyFill="1" applyBorder="1" applyAlignment="1">
      <alignment horizontal="center" vertical="center" wrapText="1"/>
    </xf>
    <xf numFmtId="10" fontId="21" fillId="25" borderId="68" xfId="0" applyNumberFormat="1" applyFont="1" applyFill="1" applyBorder="1" applyAlignment="1">
      <alignment horizontal="center" vertical="center" wrapText="1"/>
    </xf>
    <xf numFmtId="0" fontId="19" fillId="31" borderId="46" xfId="0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 wrapText="1"/>
    </xf>
    <xf numFmtId="0" fontId="18" fillId="25" borderId="66" xfId="0" applyFont="1" applyFill="1" applyBorder="1" applyAlignment="1">
      <alignment horizontal="center" vertical="center" wrapText="1"/>
    </xf>
    <xf numFmtId="0" fontId="18" fillId="25" borderId="57" xfId="0" applyFont="1" applyFill="1" applyBorder="1" applyAlignment="1">
      <alignment horizontal="center" vertical="center" wrapText="1"/>
    </xf>
    <xf numFmtId="0" fontId="18" fillId="25" borderId="59" xfId="0" applyFont="1" applyFill="1" applyBorder="1" applyAlignment="1">
      <alignment horizontal="center" vertical="center" wrapText="1"/>
    </xf>
    <xf numFmtId="0" fontId="18" fillId="25" borderId="70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8" fillId="25" borderId="44" xfId="0" applyFont="1" applyFill="1" applyBorder="1" applyAlignment="1">
      <alignment horizontal="center" vertical="center" wrapText="1"/>
    </xf>
    <xf numFmtId="0" fontId="19" fillId="31" borderId="44" xfId="0" applyFont="1" applyFill="1" applyBorder="1" applyAlignment="1">
      <alignment horizontal="center" vertical="center" wrapText="1"/>
    </xf>
    <xf numFmtId="0" fontId="19" fillId="31" borderId="29" xfId="0" applyFont="1" applyFill="1" applyBorder="1" applyAlignment="1">
      <alignment horizontal="center" vertical="center" wrapText="1"/>
    </xf>
    <xf numFmtId="0" fontId="18" fillId="25" borderId="32" xfId="0" applyFont="1" applyFill="1" applyBorder="1" applyAlignment="1">
      <alignment horizontal="center" vertical="center" wrapText="1"/>
    </xf>
    <xf numFmtId="0" fontId="18" fillId="25" borderId="28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8" fillId="25" borderId="30" xfId="0" applyFont="1" applyFill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textRotation="90" wrapText="1"/>
    </xf>
    <xf numFmtId="0" fontId="18" fillId="25" borderId="11" xfId="0" applyFont="1" applyFill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65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45" xfId="0" applyFont="1" applyFill="1" applyBorder="1" applyAlignment="1">
      <alignment horizontal="center" vertical="center" wrapText="1"/>
    </xf>
    <xf numFmtId="0" fontId="31" fillId="0" borderId="59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1" fillId="0" borderId="42" xfId="0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wrapText="1"/>
    </xf>
    <xf numFmtId="0" fontId="31" fillId="26" borderId="26" xfId="0" applyFont="1" applyFill="1" applyBorder="1" applyAlignment="1">
      <alignment horizontal="center" vertical="center" wrapText="1"/>
    </xf>
    <xf numFmtId="0" fontId="31" fillId="26" borderId="27" xfId="0" applyFont="1" applyFill="1" applyBorder="1" applyAlignment="1">
      <alignment horizontal="center" vertical="center" wrapText="1"/>
    </xf>
    <xf numFmtId="0" fontId="31" fillId="0" borderId="66" xfId="0" applyFont="1" applyFill="1" applyBorder="1" applyAlignment="1">
      <alignment horizontal="center" vertical="center" wrapText="1"/>
    </xf>
    <xf numFmtId="0" fontId="31" fillId="0" borderId="58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62" xfId="0" applyFont="1" applyFill="1" applyBorder="1" applyAlignment="1">
      <alignment horizontal="center" vertical="center" wrapText="1"/>
    </xf>
    <xf numFmtId="0" fontId="31" fillId="31" borderId="39" xfId="0" applyFont="1" applyFill="1" applyBorder="1" applyAlignment="1">
      <alignment horizontal="center" vertical="center" wrapText="1"/>
    </xf>
    <xf numFmtId="0" fontId="31" fillId="31" borderId="45" xfId="0" applyFont="1" applyFill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1" fontId="19" fillId="0" borderId="44" xfId="0" applyNumberFormat="1" applyFont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1" fillId="0" borderId="50" xfId="0" applyFont="1" applyFill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8" fillId="25" borderId="67" xfId="0" applyFont="1" applyFill="1" applyBorder="1" applyAlignment="1">
      <alignment horizontal="center" vertical="center" wrapText="1"/>
    </xf>
    <xf numFmtId="0" fontId="31" fillId="33" borderId="26" xfId="0" applyFont="1" applyFill="1" applyBorder="1" applyAlignment="1">
      <alignment horizontal="center" vertical="center" wrapText="1"/>
    </xf>
    <xf numFmtId="0" fontId="31" fillId="33" borderId="20" xfId="0" applyFont="1" applyFill="1" applyBorder="1" applyAlignment="1">
      <alignment horizontal="center" vertical="center" wrapText="1"/>
    </xf>
    <xf numFmtId="0" fontId="31" fillId="33" borderId="18" xfId="0" applyFont="1" applyFill="1" applyBorder="1" applyAlignment="1">
      <alignment horizontal="center" vertical="center" wrapText="1"/>
    </xf>
    <xf numFmtId="0" fontId="31" fillId="33" borderId="27" xfId="0" applyFont="1" applyFill="1" applyBorder="1" applyAlignment="1">
      <alignment horizontal="center" vertical="center" wrapText="1"/>
    </xf>
    <xf numFmtId="0" fontId="27" fillId="33" borderId="18" xfId="0" applyFont="1" applyFill="1" applyBorder="1" applyAlignment="1">
      <alignment horizontal="center" vertical="center"/>
    </xf>
    <xf numFmtId="0" fontId="31" fillId="33" borderId="29" xfId="0" applyFont="1" applyFill="1" applyBorder="1" applyAlignment="1">
      <alignment horizontal="center" vertical="center" wrapText="1"/>
    </xf>
    <xf numFmtId="0" fontId="31" fillId="33" borderId="19" xfId="0" applyFont="1" applyFill="1" applyBorder="1" applyAlignment="1">
      <alignment horizontal="center" vertical="center" wrapText="1"/>
    </xf>
    <xf numFmtId="0" fontId="31" fillId="34" borderId="65" xfId="0" applyFont="1" applyFill="1" applyBorder="1" applyAlignment="1">
      <alignment horizontal="center" vertical="center" wrapText="1"/>
    </xf>
    <xf numFmtId="0" fontId="31" fillId="34" borderId="27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18" fillId="32" borderId="19" xfId="0" applyFont="1" applyFill="1" applyBorder="1" applyAlignment="1">
      <alignment horizontal="center" vertical="center" wrapText="1"/>
    </xf>
    <xf numFmtId="0" fontId="28" fillId="31" borderId="43" xfId="0" applyFont="1" applyFill="1" applyBorder="1" applyAlignment="1">
      <alignment horizontal="center" vertical="center" wrapText="1"/>
    </xf>
    <xf numFmtId="0" fontId="28" fillId="31" borderId="44" xfId="0" applyFont="1" applyFill="1" applyBorder="1" applyAlignment="1">
      <alignment horizontal="center" vertical="center" wrapText="1"/>
    </xf>
    <xf numFmtId="0" fontId="18" fillId="31" borderId="44" xfId="0" applyFont="1" applyFill="1" applyBorder="1" applyAlignment="1">
      <alignment horizontal="center" vertical="center" wrapText="1"/>
    </xf>
    <xf numFmtId="0" fontId="19" fillId="31" borderId="42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 wrapText="1"/>
    </xf>
    <xf numFmtId="0" fontId="31" fillId="0" borderId="63" xfId="0" applyFont="1" applyFill="1" applyBorder="1" applyAlignment="1">
      <alignment horizontal="center" vertical="center" wrapText="1"/>
    </xf>
    <xf numFmtId="0" fontId="31" fillId="33" borderId="47" xfId="0" applyFont="1" applyFill="1" applyBorder="1" applyAlignment="1">
      <alignment horizontal="center" vertical="center" wrapText="1"/>
    </xf>
    <xf numFmtId="0" fontId="31" fillId="33" borderId="45" xfId="0" applyFont="1" applyFill="1" applyBorder="1" applyAlignment="1">
      <alignment horizontal="center" vertical="center" wrapText="1"/>
    </xf>
    <xf numFmtId="0" fontId="18" fillId="31" borderId="43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0" fontId="31" fillId="26" borderId="45" xfId="0" applyFont="1" applyFill="1" applyBorder="1" applyAlignment="1">
      <alignment horizontal="center" vertical="center" wrapText="1"/>
    </xf>
    <xf numFmtId="0" fontId="31" fillId="33" borderId="42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27" fillId="34" borderId="30" xfId="0" applyFont="1" applyFill="1" applyBorder="1" applyAlignment="1">
      <alignment horizontal="center" vertical="center" wrapText="1"/>
    </xf>
    <xf numFmtId="0" fontId="31" fillId="34" borderId="29" xfId="0" applyFont="1" applyFill="1" applyBorder="1" applyAlignment="1">
      <alignment horizontal="center" vertical="center" wrapText="1"/>
    </xf>
    <xf numFmtId="0" fontId="18" fillId="25" borderId="31" xfId="0" applyFont="1" applyFill="1" applyBorder="1" applyAlignment="1">
      <alignment horizontal="center" vertical="center" wrapText="1"/>
    </xf>
    <xf numFmtId="0" fontId="27" fillId="33" borderId="30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 wrapText="1"/>
    </xf>
    <xf numFmtId="0" fontId="31" fillId="31" borderId="42" xfId="0" applyFont="1" applyFill="1" applyBorder="1" applyAlignment="1">
      <alignment horizontal="center" vertical="center" wrapText="1"/>
    </xf>
    <xf numFmtId="0" fontId="31" fillId="31" borderId="37" xfId="0" applyFont="1" applyFill="1" applyBorder="1" applyAlignment="1">
      <alignment horizontal="center" vertical="center" wrapText="1"/>
    </xf>
    <xf numFmtId="0" fontId="31" fillId="0" borderId="44" xfId="0" applyFont="1" applyFill="1" applyBorder="1" applyAlignment="1">
      <alignment horizontal="center" vertical="center" wrapText="1"/>
    </xf>
    <xf numFmtId="0" fontId="31" fillId="34" borderId="47" xfId="0" applyFont="1" applyFill="1" applyBorder="1" applyAlignment="1">
      <alignment horizontal="center" vertical="center" wrapText="1"/>
    </xf>
    <xf numFmtId="0" fontId="31" fillId="34" borderId="44" xfId="0" applyFont="1" applyFill="1" applyBorder="1" applyAlignment="1">
      <alignment horizontal="center" vertical="center" wrapText="1"/>
    </xf>
    <xf numFmtId="0" fontId="31" fillId="33" borderId="44" xfId="0" applyFont="1" applyFill="1" applyBorder="1" applyAlignment="1">
      <alignment horizontal="center" vertical="center" wrapText="1"/>
    </xf>
    <xf numFmtId="10" fontId="18" fillId="25" borderId="15" xfId="0" applyNumberFormat="1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27" fillId="34" borderId="12" xfId="0" applyFont="1" applyFill="1" applyBorder="1" applyAlignment="1">
      <alignment horizontal="center" vertical="center" wrapText="1"/>
    </xf>
    <xf numFmtId="0" fontId="18" fillId="25" borderId="30" xfId="0" applyFont="1" applyFill="1" applyBorder="1" applyAlignment="1">
      <alignment horizontal="center" vertical="center" wrapText="1"/>
    </xf>
    <xf numFmtId="0" fontId="31" fillId="33" borderId="18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18" fillId="25" borderId="24" xfId="0" applyFont="1" applyFill="1" applyBorder="1" applyAlignment="1">
      <alignment horizontal="center" vertical="center" wrapText="1"/>
    </xf>
    <xf numFmtId="0" fontId="18" fillId="25" borderId="30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0" fontId="18" fillId="25" borderId="24" xfId="0" applyFont="1" applyFill="1" applyBorder="1" applyAlignment="1">
      <alignment horizontal="center" vertical="center" wrapText="1"/>
    </xf>
    <xf numFmtId="0" fontId="18" fillId="25" borderId="30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19" fillId="31" borderId="53" xfId="0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0" fontId="31" fillId="0" borderId="67" xfId="0" applyFont="1" applyFill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31" fillId="0" borderId="49" xfId="0" applyFont="1" applyFill="1" applyBorder="1" applyAlignment="1">
      <alignment horizontal="center" vertical="center" wrapText="1"/>
    </xf>
    <xf numFmtId="0" fontId="40" fillId="0" borderId="49" xfId="0" applyFont="1" applyBorder="1" applyAlignment="1">
      <alignment horizontal="center" vertical="center" wrapText="1"/>
    </xf>
    <xf numFmtId="0" fontId="40" fillId="0" borderId="50" xfId="0" applyFont="1" applyBorder="1" applyAlignment="1">
      <alignment horizontal="center" vertical="center" wrapText="1"/>
    </xf>
    <xf numFmtId="0" fontId="31" fillId="31" borderId="50" xfId="0" applyFont="1" applyFill="1" applyBorder="1" applyAlignment="1">
      <alignment horizontal="center" vertical="center" wrapText="1"/>
    </xf>
    <xf numFmtId="0" fontId="19" fillId="0" borderId="73" xfId="0" applyFont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31" fillId="34" borderId="17" xfId="0" applyFont="1" applyFill="1" applyBorder="1" applyAlignment="1">
      <alignment horizontal="center" vertical="center" wrapText="1"/>
    </xf>
    <xf numFmtId="0" fontId="31" fillId="34" borderId="62" xfId="0" applyFont="1" applyFill="1" applyBorder="1" applyAlignment="1">
      <alignment horizontal="center" vertical="center" wrapText="1"/>
    </xf>
    <xf numFmtId="0" fontId="31" fillId="34" borderId="45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31" fillId="34" borderId="50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31" fillId="35" borderId="62" xfId="0" applyFont="1" applyFill="1" applyBorder="1" applyAlignment="1">
      <alignment horizontal="center" vertical="center" wrapText="1"/>
    </xf>
    <xf numFmtId="0" fontId="18" fillId="32" borderId="21" xfId="0" applyFont="1" applyFill="1" applyBorder="1" applyAlignment="1">
      <alignment horizontal="center" vertical="center" wrapText="1"/>
    </xf>
    <xf numFmtId="0" fontId="28" fillId="31" borderId="52" xfId="0" applyFont="1" applyFill="1" applyBorder="1" applyAlignment="1">
      <alignment horizontal="center" vertical="center" wrapText="1"/>
    </xf>
    <xf numFmtId="0" fontId="19" fillId="31" borderId="52" xfId="0" applyFont="1" applyFill="1" applyBorder="1" applyAlignment="1">
      <alignment horizontal="center" vertical="center" wrapText="1"/>
    </xf>
    <xf numFmtId="0" fontId="18" fillId="31" borderId="52" xfId="0" applyFont="1" applyFill="1" applyBorder="1" applyAlignment="1">
      <alignment horizontal="center" vertical="center" wrapText="1"/>
    </xf>
    <xf numFmtId="0" fontId="31" fillId="33" borderId="50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31" fillId="34" borderId="58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31" fillId="31" borderId="19" xfId="0" applyFont="1" applyFill="1" applyBorder="1" applyAlignment="1">
      <alignment horizontal="center" vertical="center" wrapText="1"/>
    </xf>
    <xf numFmtId="0" fontId="31" fillId="33" borderId="62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 wrapText="1"/>
    </xf>
    <xf numFmtId="0" fontId="31" fillId="34" borderId="67" xfId="0" applyFont="1" applyFill="1" applyBorder="1" applyAlignment="1">
      <alignment horizontal="center" vertical="center" wrapText="1"/>
    </xf>
    <xf numFmtId="0" fontId="18" fillId="32" borderId="17" xfId="0" applyFont="1" applyFill="1" applyBorder="1" applyAlignment="1">
      <alignment horizontal="center" vertical="center" wrapText="1"/>
    </xf>
    <xf numFmtId="0" fontId="28" fillId="31" borderId="49" xfId="0" applyFont="1" applyFill="1" applyBorder="1" applyAlignment="1">
      <alignment horizontal="center" vertical="center" wrapText="1"/>
    </xf>
    <xf numFmtId="0" fontId="19" fillId="31" borderId="49" xfId="0" applyFont="1" applyFill="1" applyBorder="1" applyAlignment="1">
      <alignment horizontal="center" vertical="center" wrapText="1"/>
    </xf>
    <xf numFmtId="0" fontId="19" fillId="31" borderId="50" xfId="0" applyFont="1" applyFill="1" applyBorder="1" applyAlignment="1">
      <alignment horizontal="center" vertical="center" wrapText="1"/>
    </xf>
    <xf numFmtId="0" fontId="19" fillId="31" borderId="48" xfId="0" applyFont="1" applyFill="1" applyBorder="1" applyAlignment="1">
      <alignment horizontal="center" vertical="center" wrapText="1"/>
    </xf>
    <xf numFmtId="0" fontId="31" fillId="34" borderId="49" xfId="0" applyFont="1" applyFill="1" applyBorder="1" applyAlignment="1">
      <alignment horizontal="center" vertical="center" wrapText="1"/>
    </xf>
    <xf numFmtId="0" fontId="31" fillId="26" borderId="62" xfId="0" applyFont="1" applyFill="1" applyBorder="1" applyAlignment="1">
      <alignment horizontal="center" vertical="center" wrapText="1"/>
    </xf>
    <xf numFmtId="0" fontId="31" fillId="34" borderId="32" xfId="0" applyFont="1" applyFill="1" applyBorder="1" applyAlignment="1">
      <alignment horizontal="center" vertical="center" wrapText="1"/>
    </xf>
    <xf numFmtId="0" fontId="31" fillId="34" borderId="28" xfId="0" applyFont="1" applyFill="1" applyBorder="1" applyAlignment="1">
      <alignment horizontal="center" vertical="center" wrapText="1"/>
    </xf>
    <xf numFmtId="0" fontId="31" fillId="34" borderId="15" xfId="0" applyFont="1" applyFill="1" applyBorder="1" applyAlignment="1">
      <alignment horizontal="center" vertical="center" wrapText="1"/>
    </xf>
    <xf numFmtId="0" fontId="31" fillId="26" borderId="28" xfId="0" applyFont="1" applyFill="1" applyBorder="1" applyAlignment="1">
      <alignment horizontal="center" vertical="center" wrapText="1"/>
    </xf>
    <xf numFmtId="0" fontId="27" fillId="0" borderId="49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/>
    </xf>
    <xf numFmtId="0" fontId="27" fillId="33" borderId="19" xfId="0" applyFont="1" applyFill="1" applyBorder="1" applyAlignment="1">
      <alignment horizontal="center" vertical="center"/>
    </xf>
    <xf numFmtId="0" fontId="31" fillId="33" borderId="49" xfId="0" applyFont="1" applyFill="1" applyBorder="1" applyAlignment="1">
      <alignment horizontal="center" vertical="center" wrapText="1"/>
    </xf>
    <xf numFmtId="0" fontId="31" fillId="33" borderId="57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1" fillId="25" borderId="30" xfId="0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33" fillId="25" borderId="15" xfId="0" applyFont="1" applyFill="1" applyBorder="1" applyAlignment="1">
      <alignment horizontal="center" vertical="center" wrapText="1"/>
    </xf>
    <xf numFmtId="0" fontId="27" fillId="31" borderId="46" xfId="0" applyFont="1" applyFill="1" applyBorder="1" applyAlignment="1">
      <alignment horizontal="center" vertical="center" wrapText="1"/>
    </xf>
    <xf numFmtId="0" fontId="27" fillId="31" borderId="47" xfId="0" applyFont="1" applyFill="1" applyBorder="1" applyAlignment="1">
      <alignment horizontal="center" vertical="center" wrapText="1"/>
    </xf>
    <xf numFmtId="0" fontId="27" fillId="31" borderId="43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19" fillId="31" borderId="51" xfId="0" applyFont="1" applyFill="1" applyBorder="1" applyAlignment="1">
      <alignment horizontal="center" vertical="center" wrapText="1"/>
    </xf>
    <xf numFmtId="0" fontId="27" fillId="31" borderId="51" xfId="0" applyFont="1" applyFill="1" applyBorder="1" applyAlignment="1">
      <alignment horizontal="center" vertical="center" wrapText="1"/>
    </xf>
    <xf numFmtId="0" fontId="27" fillId="31" borderId="52" xfId="0" applyFont="1" applyFill="1" applyBorder="1" applyAlignment="1">
      <alignment horizontal="center" vertical="center" wrapText="1"/>
    </xf>
    <xf numFmtId="0" fontId="27" fillId="31" borderId="44" xfId="0" applyFont="1" applyFill="1" applyBorder="1" applyAlignment="1">
      <alignment horizontal="center" vertical="center" wrapText="1"/>
    </xf>
    <xf numFmtId="0" fontId="27" fillId="31" borderId="48" xfId="0" applyFont="1" applyFill="1" applyBorder="1" applyAlignment="1">
      <alignment horizontal="center" vertical="center" wrapText="1"/>
    </xf>
    <xf numFmtId="0" fontId="40" fillId="0" borderId="45" xfId="0" applyFont="1" applyBorder="1" applyAlignment="1">
      <alignment horizontal="center" vertical="center" wrapText="1"/>
    </xf>
    <xf numFmtId="0" fontId="18" fillId="25" borderId="72" xfId="0" applyFont="1" applyFill="1" applyBorder="1" applyAlignment="1">
      <alignment horizontal="center" vertical="center" wrapText="1"/>
    </xf>
    <xf numFmtId="0" fontId="18" fillId="25" borderId="73" xfId="0" applyFont="1" applyFill="1" applyBorder="1" applyAlignment="1">
      <alignment horizontal="center" vertical="center" wrapText="1"/>
    </xf>
    <xf numFmtId="0" fontId="18" fillId="25" borderId="77" xfId="0" applyFont="1" applyFill="1" applyBorder="1" applyAlignment="1">
      <alignment horizontal="center" vertical="center" wrapText="1"/>
    </xf>
    <xf numFmtId="0" fontId="18" fillId="25" borderId="75" xfId="0" applyFont="1" applyFill="1" applyBorder="1" applyAlignment="1">
      <alignment horizontal="center" vertical="center" wrapText="1"/>
    </xf>
    <xf numFmtId="0" fontId="18" fillId="25" borderId="74" xfId="0" applyFont="1" applyFill="1" applyBorder="1" applyAlignment="1">
      <alignment horizontal="center" vertical="center" wrapText="1"/>
    </xf>
    <xf numFmtId="0" fontId="18" fillId="25" borderId="78" xfId="0" applyFont="1" applyFill="1" applyBorder="1" applyAlignment="1">
      <alignment horizontal="center" vertical="center" wrapText="1"/>
    </xf>
    <xf numFmtId="0" fontId="18" fillId="25" borderId="40" xfId="0" applyFont="1" applyFill="1" applyBorder="1" applyAlignment="1">
      <alignment horizontal="center" vertical="center" wrapText="1"/>
    </xf>
    <xf numFmtId="0" fontId="18" fillId="25" borderId="46" xfId="0" applyFont="1" applyFill="1" applyBorder="1" applyAlignment="1">
      <alignment horizontal="center" vertical="center" wrapText="1"/>
    </xf>
    <xf numFmtId="10" fontId="18" fillId="25" borderId="77" xfId="0" applyNumberFormat="1" applyFont="1" applyFill="1" applyBorder="1" applyAlignment="1">
      <alignment horizontal="center" vertical="center" wrapText="1"/>
    </xf>
    <xf numFmtId="0" fontId="18" fillId="25" borderId="49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19" fillId="0" borderId="74" xfId="0" applyFont="1" applyBorder="1" applyAlignment="1">
      <alignment horizontal="center" vertical="center" wrapText="1"/>
    </xf>
    <xf numFmtId="0" fontId="18" fillId="32" borderId="36" xfId="0" applyFont="1" applyFill="1" applyBorder="1" applyAlignment="1">
      <alignment horizontal="center" vertical="center" wrapText="1"/>
    </xf>
    <xf numFmtId="0" fontId="18" fillId="32" borderId="37" xfId="0" applyFont="1" applyFill="1" applyBorder="1" applyAlignment="1">
      <alignment horizontal="center" vertical="center" wrapText="1"/>
    </xf>
    <xf numFmtId="0" fontId="19" fillId="31" borderId="55" xfId="0" applyFont="1" applyFill="1" applyBorder="1" applyAlignment="1">
      <alignment horizontal="center" vertical="center" wrapText="1"/>
    </xf>
    <xf numFmtId="0" fontId="19" fillId="31" borderId="0" xfId="0" applyFont="1" applyFill="1" applyAlignment="1">
      <alignment horizontal="center" vertical="center" wrapText="1"/>
    </xf>
    <xf numFmtId="0" fontId="18" fillId="25" borderId="24" xfId="0" applyFont="1" applyFill="1" applyBorder="1" applyAlignment="1">
      <alignment horizontal="center" vertical="center" wrapText="1"/>
    </xf>
    <xf numFmtId="0" fontId="34" fillId="0" borderId="61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18" fillId="25" borderId="30" xfId="0" applyFont="1" applyFill="1" applyBorder="1" applyAlignment="1">
      <alignment horizontal="center" vertical="center" wrapText="1"/>
    </xf>
    <xf numFmtId="0" fontId="31" fillId="33" borderId="20" xfId="0" applyFont="1" applyFill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 wrapText="1"/>
    </xf>
    <xf numFmtId="0" fontId="19" fillId="0" borderId="74" xfId="0" applyFont="1" applyFill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21" fillId="25" borderId="20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18" fillId="25" borderId="30" xfId="0" applyFont="1" applyFill="1" applyBorder="1" applyAlignment="1">
      <alignment horizontal="center" vertical="center" wrapText="1"/>
    </xf>
    <xf numFmtId="0" fontId="22" fillId="0" borderId="72" xfId="0" applyFont="1" applyBorder="1"/>
    <xf numFmtId="0" fontId="35" fillId="0" borderId="26" xfId="0" applyFont="1" applyBorder="1" applyAlignment="1">
      <alignment horizontal="center" vertical="center" wrapText="1"/>
    </xf>
    <xf numFmtId="0" fontId="22" fillId="33" borderId="75" xfId="0" applyFont="1" applyFill="1" applyBorder="1"/>
    <xf numFmtId="0" fontId="22" fillId="34" borderId="75" xfId="0" applyFont="1" applyFill="1" applyBorder="1"/>
    <xf numFmtId="0" fontId="46" fillId="35" borderId="75" xfId="0" applyFont="1" applyFill="1" applyBorder="1" applyAlignment="1">
      <alignment horizontal="center" vertical="center"/>
    </xf>
    <xf numFmtId="0" fontId="46" fillId="0" borderId="75" xfId="0" applyFont="1" applyBorder="1" applyAlignment="1">
      <alignment horizontal="center" vertical="center"/>
    </xf>
    <xf numFmtId="0" fontId="46" fillId="0" borderId="74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 wrapText="1"/>
    </xf>
    <xf numFmtId="0" fontId="18" fillId="25" borderId="13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31" fillId="31" borderId="14" xfId="0" applyFont="1" applyFill="1" applyBorder="1" applyAlignment="1">
      <alignment horizontal="center" vertical="center" wrapText="1"/>
    </xf>
    <xf numFmtId="0" fontId="27" fillId="34" borderId="49" xfId="0" applyFont="1" applyFill="1" applyBorder="1" applyAlignment="1">
      <alignment horizontal="center" vertical="center" wrapText="1"/>
    </xf>
    <xf numFmtId="0" fontId="27" fillId="34" borderId="47" xfId="0" applyFont="1" applyFill="1" applyBorder="1" applyAlignment="1">
      <alignment horizontal="center" vertical="center" wrapText="1"/>
    </xf>
    <xf numFmtId="0" fontId="27" fillId="34" borderId="44" xfId="0" applyFont="1" applyFill="1" applyBorder="1" applyAlignment="1">
      <alignment horizontal="center" vertical="center" wrapText="1"/>
    </xf>
    <xf numFmtId="0" fontId="27" fillId="34" borderId="18" xfId="0" applyFont="1" applyFill="1" applyBorder="1" applyAlignment="1">
      <alignment horizontal="center" vertical="center"/>
    </xf>
    <xf numFmtId="0" fontId="27" fillId="34" borderId="19" xfId="0" applyFont="1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 wrapText="1"/>
    </xf>
    <xf numFmtId="0" fontId="27" fillId="33" borderId="47" xfId="0" applyFont="1" applyFill="1" applyBorder="1" applyAlignment="1">
      <alignment horizontal="center" vertical="center" wrapText="1"/>
    </xf>
    <xf numFmtId="0" fontId="27" fillId="33" borderId="44" xfId="0" applyFont="1" applyFill="1" applyBorder="1" applyAlignment="1">
      <alignment horizontal="center" vertical="center" wrapText="1"/>
    </xf>
    <xf numFmtId="0" fontId="31" fillId="31" borderId="18" xfId="0" applyFont="1" applyFill="1" applyBorder="1" applyAlignment="1">
      <alignment horizontal="center" vertical="center" wrapText="1"/>
    </xf>
    <xf numFmtId="0" fontId="31" fillId="31" borderId="17" xfId="0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31" fillId="31" borderId="46" xfId="0" applyFont="1" applyFill="1" applyBorder="1" applyAlignment="1">
      <alignment horizontal="center" vertical="center" wrapText="1"/>
    </xf>
    <xf numFmtId="0" fontId="31" fillId="31" borderId="43" xfId="0" applyFont="1" applyFill="1" applyBorder="1" applyAlignment="1">
      <alignment horizontal="center" vertical="center" wrapText="1"/>
    </xf>
    <xf numFmtId="0" fontId="27" fillId="34" borderId="17" xfId="0" applyFont="1" applyFill="1" applyBorder="1" applyAlignment="1">
      <alignment horizontal="center" vertical="center"/>
    </xf>
    <xf numFmtId="0" fontId="27" fillId="33" borderId="49" xfId="0" applyFont="1" applyFill="1" applyBorder="1" applyAlignment="1">
      <alignment horizontal="center" vertical="center" wrapText="1"/>
    </xf>
    <xf numFmtId="0" fontId="27" fillId="33" borderId="36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27" fillId="33" borderId="75" xfId="0" applyFont="1" applyFill="1" applyBorder="1" applyAlignment="1">
      <alignment horizontal="center" vertical="center" wrapText="1"/>
    </xf>
    <xf numFmtId="0" fontId="31" fillId="0" borderId="72" xfId="0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19" fillId="0" borderId="80" xfId="0" applyFont="1" applyBorder="1" applyAlignment="1">
      <alignment horizontal="center" vertical="center" wrapText="1"/>
    </xf>
    <xf numFmtId="0" fontId="19" fillId="0" borderId="81" xfId="0" applyFont="1" applyBorder="1" applyAlignment="1">
      <alignment horizontal="center" vertical="center" wrapText="1"/>
    </xf>
    <xf numFmtId="0" fontId="31" fillId="34" borderId="75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31" fillId="33" borderId="72" xfId="0" applyFont="1" applyFill="1" applyBorder="1" applyAlignment="1">
      <alignment horizontal="center" vertical="center" wrapText="1"/>
    </xf>
    <xf numFmtId="0" fontId="31" fillId="33" borderId="66" xfId="0" applyFont="1" applyFill="1" applyBorder="1" applyAlignment="1">
      <alignment horizontal="center" vertical="center" wrapText="1"/>
    </xf>
    <xf numFmtId="0" fontId="31" fillId="31" borderId="29" xfId="0" applyFont="1" applyFill="1" applyBorder="1" applyAlignment="1">
      <alignment horizontal="center" vertical="center" wrapText="1"/>
    </xf>
    <xf numFmtId="0" fontId="18" fillId="25" borderId="24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18" fillId="25" borderId="30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31" borderId="72" xfId="0" applyFont="1" applyFill="1" applyBorder="1" applyAlignment="1">
      <alignment horizontal="center" vertical="center" wrapText="1"/>
    </xf>
    <xf numFmtId="0" fontId="31" fillId="31" borderId="74" xfId="0" applyFont="1" applyFill="1" applyBorder="1" applyAlignment="1">
      <alignment horizontal="center" vertical="center" wrapText="1"/>
    </xf>
    <xf numFmtId="0" fontId="31" fillId="31" borderId="26" xfId="0" applyFont="1" applyFill="1" applyBorder="1" applyAlignment="1">
      <alignment horizontal="center" vertical="center" wrapText="1"/>
    </xf>
    <xf numFmtId="0" fontId="27" fillId="31" borderId="20" xfId="0" applyFont="1" applyFill="1" applyBorder="1" applyAlignment="1">
      <alignment horizontal="center" vertical="center"/>
    </xf>
    <xf numFmtId="0" fontId="27" fillId="31" borderId="19" xfId="0" applyFont="1" applyFill="1" applyBorder="1" applyAlignment="1">
      <alignment horizontal="center" vertical="center"/>
    </xf>
    <xf numFmtId="0" fontId="22" fillId="0" borderId="58" xfId="0" applyFont="1" applyBorder="1" applyAlignment="1">
      <alignment horizontal="center" vertical="center" wrapText="1"/>
    </xf>
    <xf numFmtId="0" fontId="18" fillId="32" borderId="34" xfId="0" applyFont="1" applyFill="1" applyBorder="1" applyAlignment="1">
      <alignment horizontal="center" vertical="center" wrapText="1"/>
    </xf>
    <xf numFmtId="0" fontId="18" fillId="32" borderId="11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 wrapText="1"/>
    </xf>
    <xf numFmtId="0" fontId="18" fillId="32" borderId="12" xfId="0" applyFont="1" applyFill="1" applyBorder="1" applyAlignment="1">
      <alignment horizontal="center" vertical="center" wrapText="1"/>
    </xf>
    <xf numFmtId="0" fontId="18" fillId="32" borderId="55" xfId="0" applyFont="1" applyFill="1" applyBorder="1" applyAlignment="1">
      <alignment horizontal="center" vertical="center" wrapText="1"/>
    </xf>
    <xf numFmtId="0" fontId="18" fillId="32" borderId="56" xfId="0" applyFont="1" applyFill="1" applyBorder="1" applyAlignment="1">
      <alignment horizontal="center" vertical="center" wrapText="1"/>
    </xf>
    <xf numFmtId="0" fontId="18" fillId="32" borderId="78" xfId="0" applyFont="1" applyFill="1" applyBorder="1" applyAlignment="1">
      <alignment horizontal="center" vertical="center" wrapText="1"/>
    </xf>
    <xf numFmtId="0" fontId="18" fillId="32" borderId="30" xfId="0" applyFont="1" applyFill="1" applyBorder="1" applyAlignment="1">
      <alignment horizontal="center" vertical="center" wrapText="1"/>
    </xf>
    <xf numFmtId="0" fontId="18" fillId="32" borderId="38" xfId="0" applyFont="1" applyFill="1" applyBorder="1" applyAlignment="1">
      <alignment horizontal="center" vertical="center" wrapText="1"/>
    </xf>
    <xf numFmtId="0" fontId="18" fillId="32" borderId="68" xfId="0" applyFont="1" applyFill="1" applyBorder="1" applyAlignment="1">
      <alignment horizontal="center" vertical="center" wrapText="1"/>
    </xf>
    <xf numFmtId="0" fontId="18" fillId="32" borderId="77" xfId="0" applyFont="1" applyFill="1" applyBorder="1" applyAlignment="1">
      <alignment horizontal="center" vertical="center" wrapText="1"/>
    </xf>
    <xf numFmtId="0" fontId="18" fillId="32" borderId="31" xfId="0" applyFont="1" applyFill="1" applyBorder="1" applyAlignment="1">
      <alignment horizontal="center" vertical="center" wrapText="1"/>
    </xf>
    <xf numFmtId="0" fontId="18" fillId="32" borderId="15" xfId="0" applyFont="1" applyFill="1" applyBorder="1" applyAlignment="1">
      <alignment horizontal="center" vertical="center" wrapText="1"/>
    </xf>
    <xf numFmtId="0" fontId="27" fillId="34" borderId="18" xfId="0" applyFont="1" applyFill="1" applyBorder="1" applyAlignment="1">
      <alignment horizontal="center" vertical="center" wrapText="1"/>
    </xf>
    <xf numFmtId="0" fontId="27" fillId="34" borderId="17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textRotation="90" wrapText="1"/>
    </xf>
    <xf numFmtId="0" fontId="32" fillId="0" borderId="61" xfId="0" applyFont="1" applyBorder="1" applyAlignment="1">
      <alignment horizontal="center" vertical="center" textRotation="90" wrapText="1"/>
    </xf>
    <xf numFmtId="0" fontId="32" fillId="0" borderId="38" xfId="0" applyFont="1" applyBorder="1" applyAlignment="1">
      <alignment horizontal="center" vertical="center" textRotation="90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8" fillId="25" borderId="24" xfId="0" applyFont="1" applyFill="1" applyBorder="1" applyAlignment="1">
      <alignment horizontal="center" vertical="center" wrapText="1"/>
    </xf>
    <xf numFmtId="0" fontId="18" fillId="25" borderId="30" xfId="0" applyFont="1" applyFill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textRotation="90" wrapText="1"/>
    </xf>
    <xf numFmtId="0" fontId="34" fillId="0" borderId="24" xfId="0" applyFont="1" applyBorder="1" applyAlignment="1">
      <alignment horizontal="center" vertical="center" textRotation="90" wrapText="1"/>
    </xf>
    <xf numFmtId="0" fontId="34" fillId="0" borderId="25" xfId="0" applyFont="1" applyBorder="1" applyAlignment="1">
      <alignment horizontal="center" vertical="center" textRotation="90" wrapText="1"/>
    </xf>
    <xf numFmtId="0" fontId="34" fillId="0" borderId="61" xfId="0" applyFont="1" applyBorder="1" applyAlignment="1">
      <alignment horizontal="center" vertical="center" textRotation="90" wrapText="1"/>
    </xf>
    <xf numFmtId="0" fontId="20" fillId="24" borderId="68" xfId="0" applyFont="1" applyFill="1" applyBorder="1" applyAlignment="1">
      <alignment horizontal="center" vertical="center" wrapText="1"/>
    </xf>
    <xf numFmtId="0" fontId="20" fillId="24" borderId="34" xfId="0" applyFont="1" applyFill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20" fillId="24" borderId="63" xfId="0" applyFont="1" applyFill="1" applyBorder="1" applyAlignment="1">
      <alignment horizontal="center" vertical="center" wrapText="1"/>
    </xf>
    <xf numFmtId="0" fontId="20" fillId="24" borderId="60" xfId="0" applyFont="1" applyFill="1" applyBorder="1" applyAlignment="1">
      <alignment horizontal="center" vertical="center" wrapText="1"/>
    </xf>
    <xf numFmtId="0" fontId="37" fillId="0" borderId="60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1" fillId="34" borderId="24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24" xfId="0" applyFont="1" applyFill="1" applyBorder="1" applyAlignment="1">
      <alignment horizontal="center" vertical="center" wrapText="1"/>
    </xf>
    <xf numFmtId="0" fontId="27" fillId="33" borderId="30" xfId="0" applyFont="1" applyFill="1" applyBorder="1" applyAlignment="1">
      <alignment horizontal="center" vertical="center" wrapText="1"/>
    </xf>
    <xf numFmtId="0" fontId="27" fillId="31" borderId="11" xfId="0" applyFont="1" applyFill="1" applyBorder="1" applyAlignment="1">
      <alignment horizontal="center" vertical="center" wrapText="1"/>
    </xf>
    <xf numFmtId="0" fontId="27" fillId="31" borderId="30" xfId="0" applyFont="1" applyFill="1" applyBorder="1" applyAlignment="1">
      <alignment horizontal="center" vertical="center" wrapText="1"/>
    </xf>
    <xf numFmtId="0" fontId="18" fillId="32" borderId="63" xfId="0" applyFont="1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36" fillId="32" borderId="60" xfId="0" applyFont="1" applyFill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textRotation="90" wrapText="1"/>
    </xf>
    <xf numFmtId="0" fontId="32" fillId="0" borderId="0" xfId="0" applyFont="1" applyBorder="1" applyAlignment="1">
      <alignment horizontal="center" vertical="center" textRotation="90" wrapText="1"/>
    </xf>
    <xf numFmtId="0" fontId="32" fillId="0" borderId="34" xfId="0" applyFont="1" applyBorder="1" applyAlignment="1">
      <alignment horizontal="center" vertical="center" textRotation="90" wrapText="1"/>
    </xf>
    <xf numFmtId="0" fontId="39" fillId="24" borderId="60" xfId="0" applyFont="1" applyFill="1" applyBorder="1" applyAlignment="1">
      <alignment horizontal="center" vertical="center" wrapText="1"/>
    </xf>
    <xf numFmtId="0" fontId="27" fillId="31" borderId="24" xfId="0" applyFont="1" applyFill="1" applyBorder="1" applyAlignment="1">
      <alignment horizontal="center" vertical="center" wrapText="1"/>
    </xf>
    <xf numFmtId="0" fontId="27" fillId="34" borderId="12" xfId="0" applyFont="1" applyFill="1" applyBorder="1" applyAlignment="1">
      <alignment horizontal="center" vertical="center" wrapText="1"/>
    </xf>
    <xf numFmtId="0" fontId="27" fillId="34" borderId="25" xfId="0" applyFont="1" applyFill="1" applyBorder="1" applyAlignment="1">
      <alignment horizontal="center" vertical="center" wrapText="1"/>
    </xf>
    <xf numFmtId="0" fontId="27" fillId="34" borderId="68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0" fontId="27" fillId="0" borderId="24" xfId="0" applyFont="1" applyBorder="1" applyAlignment="1">
      <alignment vertical="center" wrapText="1"/>
    </xf>
    <xf numFmtId="0" fontId="27" fillId="0" borderId="30" xfId="0" applyFont="1" applyBorder="1" applyAlignment="1">
      <alignment vertical="center" wrapText="1"/>
    </xf>
    <xf numFmtId="0" fontId="31" fillId="31" borderId="11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34" borderId="11" xfId="0" applyFont="1" applyFill="1" applyBorder="1" applyAlignment="1">
      <alignment horizontal="center" vertical="center" wrapText="1"/>
    </xf>
    <xf numFmtId="0" fontId="31" fillId="34" borderId="30" xfId="0" applyFont="1" applyFill="1" applyBorder="1" applyAlignment="1">
      <alignment horizontal="center" vertical="center" wrapText="1"/>
    </xf>
    <xf numFmtId="0" fontId="45" fillId="0" borderId="25" xfId="0" applyFont="1" applyBorder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2" fillId="0" borderId="25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2" fillId="0" borderId="11" xfId="0" applyFont="1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31" fillId="33" borderId="11" xfId="0" applyFont="1" applyFill="1" applyBorder="1" applyAlignment="1">
      <alignment horizontal="center" vertical="center" wrapText="1"/>
    </xf>
    <xf numFmtId="0" fontId="31" fillId="33" borderId="24" xfId="0" applyFont="1" applyFill="1" applyBorder="1" applyAlignment="1">
      <alignment horizontal="center" vertical="center" wrapText="1"/>
    </xf>
    <xf numFmtId="0" fontId="31" fillId="33" borderId="30" xfId="0" applyFont="1" applyFill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textRotation="90" wrapText="1"/>
    </xf>
    <xf numFmtId="0" fontId="34" fillId="0" borderId="0" xfId="0" applyFont="1" applyBorder="1" applyAlignment="1">
      <alignment horizontal="center" vertical="center" textRotation="90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61" xfId="0" applyFont="1" applyBorder="1" applyAlignment="1">
      <alignment horizontal="center" vertical="center" wrapText="1"/>
    </xf>
    <xf numFmtId="0" fontId="27" fillId="33" borderId="25" xfId="0" applyFont="1" applyFill="1" applyBorder="1" applyAlignment="1">
      <alignment horizontal="center" vertical="center" wrapText="1"/>
    </xf>
    <xf numFmtId="0" fontId="27" fillId="33" borderId="68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y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colors>
    <mruColors>
      <color rgb="FFCC99FF"/>
      <color rgb="FF79D7F5"/>
      <color rgb="FF79CCF5"/>
      <color rgb="FF74D7FA"/>
      <color rgb="FFFFFF99"/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85"/>
  <sheetViews>
    <sheetView tabSelected="1" view="pageBreakPreview" topLeftCell="A2" zoomScale="78" zoomScaleNormal="78" zoomScaleSheetLayoutView="78" workbookViewId="0">
      <selection activeCell="M11" sqref="M11"/>
    </sheetView>
  </sheetViews>
  <sheetFormatPr defaultRowHeight="14.25" x14ac:dyDescent="0.25"/>
  <cols>
    <col min="1" max="1" width="22.7109375" style="16" customWidth="1"/>
    <col min="2" max="2" width="36.5703125" style="10" customWidth="1"/>
    <col min="3" max="3" width="41.28515625" style="10" customWidth="1"/>
    <col min="4" max="4" width="14.140625" style="10" customWidth="1"/>
    <col min="5" max="5" width="15.5703125" style="10" customWidth="1"/>
    <col min="6" max="6" width="5" style="10" customWidth="1"/>
    <col min="7" max="7" width="15.7109375" style="10" customWidth="1"/>
    <col min="8" max="16" width="6.85546875" style="10" customWidth="1"/>
    <col min="17" max="17" width="11.7109375" style="10" customWidth="1"/>
    <col min="18" max="18" width="9.42578125" style="10" customWidth="1"/>
    <col min="19" max="19" width="7.42578125" style="10" customWidth="1"/>
    <col min="20" max="28" width="6.5703125" style="10" customWidth="1"/>
    <col min="29" max="29" width="9" style="10" customWidth="1"/>
    <col min="30" max="30" width="7.42578125" style="10" customWidth="1"/>
    <col min="31" max="16384" width="9.140625" style="10"/>
  </cols>
  <sheetData>
    <row r="1" spans="1:30" ht="27.95" customHeight="1" x14ac:dyDescent="0.25">
      <c r="A1" s="377" t="s">
        <v>36</v>
      </c>
      <c r="B1" s="378"/>
      <c r="C1" s="378"/>
      <c r="D1" s="378"/>
      <c r="E1" s="378"/>
      <c r="F1" s="378"/>
    </row>
    <row r="2" spans="1:30" ht="18" customHeight="1" x14ac:dyDescent="0.25">
      <c r="A2" s="379" t="s">
        <v>195</v>
      </c>
      <c r="B2" s="379"/>
      <c r="C2" s="379"/>
      <c r="D2" s="380"/>
      <c r="E2" s="380"/>
      <c r="F2" s="380"/>
    </row>
    <row r="3" spans="1:30" ht="18" customHeight="1" x14ac:dyDescent="0.25">
      <c r="A3" s="380"/>
      <c r="B3" s="380"/>
      <c r="C3" s="380"/>
      <c r="D3" s="380"/>
      <c r="E3" s="380"/>
      <c r="F3" s="380"/>
    </row>
    <row r="4" spans="1:30" ht="55.5" customHeight="1" x14ac:dyDescent="0.25">
      <c r="A4" s="381" t="s">
        <v>141</v>
      </c>
      <c r="B4" s="382"/>
      <c r="C4" s="382"/>
      <c r="D4" s="383"/>
      <c r="E4" s="383"/>
      <c r="F4" s="383"/>
    </row>
    <row r="5" spans="1:30" ht="27.75" customHeight="1" thickBot="1" x14ac:dyDescent="0.3">
      <c r="A5" s="384" t="s">
        <v>9</v>
      </c>
      <c r="B5" s="384"/>
      <c r="C5" s="384"/>
      <c r="D5" s="385"/>
      <c r="E5" s="385"/>
      <c r="F5" s="385"/>
    </row>
    <row r="6" spans="1:30" ht="20.25" customHeight="1" thickBot="1" x14ac:dyDescent="0.3">
      <c r="A6" s="17"/>
      <c r="B6" s="11"/>
      <c r="C6" s="11"/>
      <c r="D6" s="11"/>
      <c r="E6" s="11"/>
      <c r="F6" s="11"/>
      <c r="G6" s="418" t="s">
        <v>10</v>
      </c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20"/>
      <c r="S6" s="421" t="s">
        <v>11</v>
      </c>
      <c r="T6" s="419"/>
      <c r="U6" s="419"/>
      <c r="V6" s="419"/>
      <c r="W6" s="419"/>
      <c r="X6" s="419"/>
      <c r="Y6" s="419"/>
      <c r="Z6" s="419"/>
      <c r="AA6" s="419"/>
      <c r="AB6" s="419"/>
      <c r="AC6" s="419"/>
      <c r="AD6" s="420"/>
    </row>
    <row r="7" spans="1:30" ht="81.75" customHeight="1" thickBot="1" x14ac:dyDescent="0.3">
      <c r="A7" s="18" t="s">
        <v>0</v>
      </c>
      <c r="B7" s="19" t="s">
        <v>8</v>
      </c>
      <c r="C7" s="20" t="s">
        <v>1</v>
      </c>
      <c r="D7" s="12" t="s">
        <v>19</v>
      </c>
      <c r="E7" s="57" t="s">
        <v>250</v>
      </c>
      <c r="F7" s="21"/>
      <c r="G7" s="349" t="s">
        <v>12</v>
      </c>
      <c r="H7" s="22" t="s">
        <v>13</v>
      </c>
      <c r="I7" s="23" t="s">
        <v>14</v>
      </c>
      <c r="J7" s="23" t="s">
        <v>15</v>
      </c>
      <c r="K7" s="23" t="s">
        <v>16</v>
      </c>
      <c r="L7" s="23" t="s">
        <v>17</v>
      </c>
      <c r="M7" s="281" t="s">
        <v>18</v>
      </c>
      <c r="N7" s="282" t="s">
        <v>31</v>
      </c>
      <c r="O7" s="277" t="s">
        <v>28</v>
      </c>
      <c r="P7" s="357" t="s">
        <v>30</v>
      </c>
      <c r="Q7" s="200" t="s">
        <v>33</v>
      </c>
      <c r="R7" s="199" t="s">
        <v>32</v>
      </c>
      <c r="S7" s="24" t="s">
        <v>12</v>
      </c>
      <c r="T7" s="22" t="s">
        <v>13</v>
      </c>
      <c r="U7" s="23" t="s">
        <v>14</v>
      </c>
      <c r="V7" s="23" t="s">
        <v>15</v>
      </c>
      <c r="W7" s="23" t="s">
        <v>16</v>
      </c>
      <c r="X7" s="23" t="s">
        <v>17</v>
      </c>
      <c r="Y7" s="23" t="s">
        <v>18</v>
      </c>
      <c r="Z7" s="281" t="s">
        <v>31</v>
      </c>
      <c r="AA7" s="23" t="s">
        <v>28</v>
      </c>
      <c r="AB7" s="282" t="s">
        <v>30</v>
      </c>
      <c r="AC7" s="15" t="s">
        <v>33</v>
      </c>
      <c r="AD7" s="112" t="s">
        <v>32</v>
      </c>
    </row>
    <row r="8" spans="1:30" ht="21.95" customHeight="1" thickBot="1" x14ac:dyDescent="0.3">
      <c r="A8" s="408" t="s">
        <v>140</v>
      </c>
      <c r="B8" s="409"/>
      <c r="C8" s="425"/>
      <c r="D8" s="410"/>
      <c r="E8" s="411"/>
      <c r="F8" s="422" t="s">
        <v>47</v>
      </c>
      <c r="G8" s="79">
        <f t="shared" ref="G8:R8" si="0">SUM(G9:G24)</f>
        <v>26</v>
      </c>
      <c r="H8" s="89">
        <f t="shared" si="0"/>
        <v>68</v>
      </c>
      <c r="I8" s="1">
        <f t="shared" si="0"/>
        <v>90</v>
      </c>
      <c r="J8" s="1">
        <f t="shared" si="0"/>
        <v>45</v>
      </c>
      <c r="K8" s="1">
        <f t="shared" si="0"/>
        <v>50</v>
      </c>
      <c r="L8" s="1">
        <f t="shared" si="0"/>
        <v>20</v>
      </c>
      <c r="M8" s="1">
        <f t="shared" si="0"/>
        <v>0</v>
      </c>
      <c r="N8" s="2">
        <f t="shared" si="0"/>
        <v>84</v>
      </c>
      <c r="O8" s="103">
        <f t="shared" si="0"/>
        <v>0</v>
      </c>
      <c r="P8" s="89">
        <f t="shared" si="0"/>
        <v>323</v>
      </c>
      <c r="Q8" s="1">
        <f t="shared" si="0"/>
        <v>357</v>
      </c>
      <c r="R8" s="112">
        <f t="shared" si="0"/>
        <v>680</v>
      </c>
      <c r="S8" s="1">
        <f t="shared" ref="S8:AD8" si="1">SUM(S9:S24)</f>
        <v>26</v>
      </c>
      <c r="T8" s="68">
        <f t="shared" si="1"/>
        <v>52</v>
      </c>
      <c r="U8" s="68">
        <f t="shared" si="1"/>
        <v>50</v>
      </c>
      <c r="V8" s="68">
        <f t="shared" si="1"/>
        <v>45</v>
      </c>
      <c r="W8" s="68">
        <f t="shared" si="1"/>
        <v>30</v>
      </c>
      <c r="X8" s="68">
        <f t="shared" si="1"/>
        <v>20</v>
      </c>
      <c r="Y8" s="94">
        <f t="shared" si="1"/>
        <v>0</v>
      </c>
      <c r="Z8" s="68">
        <f t="shared" si="1"/>
        <v>20</v>
      </c>
      <c r="AA8" s="68">
        <f t="shared" si="1"/>
        <v>0</v>
      </c>
      <c r="AB8" s="68">
        <f t="shared" si="1"/>
        <v>433</v>
      </c>
      <c r="AC8" s="1">
        <f t="shared" si="1"/>
        <v>217</v>
      </c>
      <c r="AD8" s="112">
        <f t="shared" si="1"/>
        <v>650</v>
      </c>
    </row>
    <row r="9" spans="1:30" ht="44.1" customHeight="1" thickBot="1" x14ac:dyDescent="0.3">
      <c r="A9" s="386" t="s">
        <v>2</v>
      </c>
      <c r="B9" s="386" t="s">
        <v>143</v>
      </c>
      <c r="C9" s="114" t="s">
        <v>37</v>
      </c>
      <c r="D9" s="115" t="s">
        <v>21</v>
      </c>
      <c r="E9" s="116" t="s">
        <v>252</v>
      </c>
      <c r="F9" s="423"/>
      <c r="G9" s="5">
        <v>1</v>
      </c>
      <c r="H9" s="27"/>
      <c r="I9" s="28"/>
      <c r="J9" s="28"/>
      <c r="K9" s="28"/>
      <c r="L9" s="28">
        <v>20</v>
      </c>
      <c r="M9" s="28"/>
      <c r="N9" s="29"/>
      <c r="O9" s="38"/>
      <c r="P9" s="95">
        <f>G9*25-Q9</f>
        <v>5</v>
      </c>
      <c r="Q9" s="5">
        <f t="shared" ref="Q9:Q11" si="2">SUM(H9:O9)</f>
        <v>20</v>
      </c>
      <c r="R9" s="5">
        <f>SUM(H9:P9)</f>
        <v>25</v>
      </c>
      <c r="S9" s="5">
        <f t="shared" ref="S9:S24" si="3">G9</f>
        <v>1</v>
      </c>
      <c r="T9" s="27"/>
      <c r="U9" s="28"/>
      <c r="V9" s="28"/>
      <c r="W9" s="28"/>
      <c r="X9" s="28">
        <v>20</v>
      </c>
      <c r="Y9" s="28"/>
      <c r="Z9" s="28"/>
      <c r="AA9" s="28"/>
      <c r="AB9" s="29">
        <f t="shared" ref="AB9:AB16" si="4">S9*25-AC9</f>
        <v>5</v>
      </c>
      <c r="AC9" s="5">
        <f t="shared" ref="AC9:AC24" si="5">SUM(T9:AA9)</f>
        <v>20</v>
      </c>
      <c r="AD9" s="268">
        <f>SUM(T9:AB9)</f>
        <v>25</v>
      </c>
    </row>
    <row r="10" spans="1:30" ht="44.1" customHeight="1" thickBot="1" x14ac:dyDescent="0.3">
      <c r="A10" s="391"/>
      <c r="B10" s="391"/>
      <c r="C10" s="117" t="s">
        <v>29</v>
      </c>
      <c r="D10" s="118" t="s">
        <v>212</v>
      </c>
      <c r="E10" s="122" t="s">
        <v>252</v>
      </c>
      <c r="F10" s="423"/>
      <c r="G10" s="25">
        <v>1</v>
      </c>
      <c r="H10" s="43">
        <v>2</v>
      </c>
      <c r="I10" s="44"/>
      <c r="J10" s="44"/>
      <c r="K10" s="44"/>
      <c r="L10" s="44"/>
      <c r="M10" s="44"/>
      <c r="N10" s="45">
        <v>7</v>
      </c>
      <c r="O10" s="82"/>
      <c r="P10" s="83">
        <f t="shared" ref="P10:P15" si="6">G10*25-Q10</f>
        <v>16</v>
      </c>
      <c r="Q10" s="7">
        <f t="shared" si="2"/>
        <v>9</v>
      </c>
      <c r="R10" s="7">
        <f t="shared" ref="R10:R72" si="7">SUM(H10:P10)</f>
        <v>25</v>
      </c>
      <c r="S10" s="25">
        <f t="shared" si="3"/>
        <v>1</v>
      </c>
      <c r="T10" s="43">
        <v>2</v>
      </c>
      <c r="U10" s="44"/>
      <c r="V10" s="44"/>
      <c r="W10" s="44"/>
      <c r="X10" s="283"/>
      <c r="Y10" s="44"/>
      <c r="Z10" s="44">
        <v>7</v>
      </c>
      <c r="AA10" s="44"/>
      <c r="AB10" s="45">
        <f t="shared" si="4"/>
        <v>16</v>
      </c>
      <c r="AC10" s="7">
        <f t="shared" si="5"/>
        <v>9</v>
      </c>
      <c r="AD10" s="268">
        <f t="shared" ref="AD10:AD11" si="8">SUM(T10:AB10)</f>
        <v>25</v>
      </c>
    </row>
    <row r="11" spans="1:30" ht="44.1" customHeight="1" thickBot="1" x14ac:dyDescent="0.3">
      <c r="A11" s="388"/>
      <c r="B11" s="388"/>
      <c r="C11" s="119" t="s">
        <v>38</v>
      </c>
      <c r="D11" s="120" t="s">
        <v>21</v>
      </c>
      <c r="E11" s="121" t="s">
        <v>249</v>
      </c>
      <c r="F11" s="423"/>
      <c r="G11" s="6">
        <v>1</v>
      </c>
      <c r="H11" s="31">
        <v>2</v>
      </c>
      <c r="I11" s="32"/>
      <c r="J11" s="32"/>
      <c r="K11" s="32"/>
      <c r="L11" s="32"/>
      <c r="M11" s="32"/>
      <c r="N11" s="33">
        <v>13</v>
      </c>
      <c r="O11" s="32"/>
      <c r="P11" s="96">
        <f t="shared" si="6"/>
        <v>10</v>
      </c>
      <c r="Q11" s="6">
        <f t="shared" si="2"/>
        <v>15</v>
      </c>
      <c r="R11" s="98">
        <f t="shared" si="7"/>
        <v>25</v>
      </c>
      <c r="S11" s="6">
        <f t="shared" si="3"/>
        <v>1</v>
      </c>
      <c r="T11" s="31">
        <v>2</v>
      </c>
      <c r="U11" s="32"/>
      <c r="V11" s="32"/>
      <c r="W11" s="32"/>
      <c r="X11" s="32"/>
      <c r="Y11" s="32"/>
      <c r="Z11" s="32">
        <v>13</v>
      </c>
      <c r="AA11" s="32"/>
      <c r="AB11" s="33">
        <f t="shared" si="4"/>
        <v>10</v>
      </c>
      <c r="AC11" s="6">
        <f t="shared" si="5"/>
        <v>15</v>
      </c>
      <c r="AD11" s="268">
        <f t="shared" si="8"/>
        <v>25</v>
      </c>
    </row>
    <row r="12" spans="1:30" ht="27.95" customHeight="1" x14ac:dyDescent="0.25">
      <c r="A12" s="375" t="s">
        <v>3</v>
      </c>
      <c r="B12" s="375" t="s">
        <v>39</v>
      </c>
      <c r="C12" s="114" t="s">
        <v>40</v>
      </c>
      <c r="D12" s="123" t="s">
        <v>21</v>
      </c>
      <c r="E12" s="347" t="s">
        <v>253</v>
      </c>
      <c r="F12" s="423"/>
      <c r="G12" s="5">
        <v>2</v>
      </c>
      <c r="H12" s="27"/>
      <c r="I12" s="28"/>
      <c r="J12" s="28">
        <v>30</v>
      </c>
      <c r="K12" s="28"/>
      <c r="L12" s="28"/>
      <c r="M12" s="28"/>
      <c r="N12" s="29"/>
      <c r="O12" s="29"/>
      <c r="P12" s="108">
        <f t="shared" si="6"/>
        <v>20</v>
      </c>
      <c r="Q12" s="5">
        <f t="shared" ref="Q12:Q15" si="9">SUM(H12:O12)</f>
        <v>30</v>
      </c>
      <c r="R12" s="5">
        <f t="shared" si="7"/>
        <v>50</v>
      </c>
      <c r="S12" s="5">
        <f t="shared" si="3"/>
        <v>2</v>
      </c>
      <c r="T12" s="27"/>
      <c r="U12" s="28"/>
      <c r="V12" s="28">
        <v>30</v>
      </c>
      <c r="W12" s="28"/>
      <c r="X12" s="28"/>
      <c r="Y12" s="28"/>
      <c r="Z12" s="28"/>
      <c r="AA12" s="28"/>
      <c r="AB12" s="29">
        <f t="shared" si="4"/>
        <v>20</v>
      </c>
      <c r="AC12" s="5">
        <f t="shared" si="5"/>
        <v>30</v>
      </c>
      <c r="AD12" s="268">
        <f>SUM(T12:AB12)</f>
        <v>50</v>
      </c>
    </row>
    <row r="13" spans="1:30" ht="27.95" customHeight="1" x14ac:dyDescent="0.25">
      <c r="A13" s="389"/>
      <c r="B13" s="389"/>
      <c r="C13" s="125" t="s">
        <v>4</v>
      </c>
      <c r="D13" s="118" t="s">
        <v>212</v>
      </c>
      <c r="E13" s="347" t="s">
        <v>249</v>
      </c>
      <c r="F13" s="423"/>
      <c r="G13" s="7">
        <v>0</v>
      </c>
      <c r="H13" s="35"/>
      <c r="I13" s="109">
        <v>30</v>
      </c>
      <c r="J13" s="109"/>
      <c r="K13" s="109"/>
      <c r="L13" s="109"/>
      <c r="M13" s="109"/>
      <c r="N13" s="36"/>
      <c r="O13" s="36"/>
      <c r="P13" s="129"/>
      <c r="Q13" s="7">
        <f t="shared" si="9"/>
        <v>30</v>
      </c>
      <c r="R13" s="7">
        <f t="shared" si="7"/>
        <v>30</v>
      </c>
      <c r="S13" s="7">
        <f t="shared" si="3"/>
        <v>0</v>
      </c>
      <c r="T13" s="35"/>
      <c r="U13" s="109"/>
      <c r="V13" s="109"/>
      <c r="W13" s="109"/>
      <c r="X13" s="109"/>
      <c r="Y13" s="109"/>
      <c r="Z13" s="109"/>
      <c r="AA13" s="109"/>
      <c r="AB13" s="36">
        <f t="shared" si="4"/>
        <v>0</v>
      </c>
      <c r="AC13" s="7">
        <f t="shared" si="5"/>
        <v>0</v>
      </c>
      <c r="AD13" s="271">
        <f t="shared" ref="AD13:AD17" si="10">SUM(T13:AB13)</f>
        <v>0</v>
      </c>
    </row>
    <row r="14" spans="1:30" ht="27.95" customHeight="1" x14ac:dyDescent="0.25">
      <c r="A14" s="390"/>
      <c r="B14" s="390"/>
      <c r="C14" s="127" t="s">
        <v>207</v>
      </c>
      <c r="D14" s="118" t="s">
        <v>21</v>
      </c>
      <c r="E14" s="346" t="s">
        <v>252</v>
      </c>
      <c r="F14" s="423"/>
      <c r="G14" s="7">
        <v>1</v>
      </c>
      <c r="H14" s="35">
        <v>15</v>
      </c>
      <c r="I14" s="109"/>
      <c r="J14" s="109"/>
      <c r="K14" s="109"/>
      <c r="L14" s="109"/>
      <c r="M14" s="109"/>
      <c r="N14" s="36"/>
      <c r="O14" s="36"/>
      <c r="P14" s="129">
        <f t="shared" si="6"/>
        <v>10</v>
      </c>
      <c r="Q14" s="7">
        <f t="shared" si="9"/>
        <v>15</v>
      </c>
      <c r="R14" s="7">
        <f t="shared" si="7"/>
        <v>25</v>
      </c>
      <c r="S14" s="7">
        <f t="shared" si="3"/>
        <v>1</v>
      </c>
      <c r="T14" s="35">
        <v>15</v>
      </c>
      <c r="U14" s="73"/>
      <c r="V14" s="109"/>
      <c r="W14" s="109"/>
      <c r="X14" s="109"/>
      <c r="Y14" s="109"/>
      <c r="Z14" s="109"/>
      <c r="AA14" s="109"/>
      <c r="AB14" s="36">
        <f t="shared" si="4"/>
        <v>10</v>
      </c>
      <c r="AC14" s="7">
        <f t="shared" si="5"/>
        <v>15</v>
      </c>
      <c r="AD14" s="271">
        <f t="shared" si="10"/>
        <v>25</v>
      </c>
    </row>
    <row r="15" spans="1:30" ht="27.95" customHeight="1" thickBot="1" x14ac:dyDescent="0.3">
      <c r="A15" s="376"/>
      <c r="B15" s="376"/>
      <c r="C15" s="128" t="s">
        <v>22</v>
      </c>
      <c r="D15" s="120" t="s">
        <v>21</v>
      </c>
      <c r="E15" s="348" t="s">
        <v>249</v>
      </c>
      <c r="F15" s="423"/>
      <c r="G15" s="6">
        <v>1</v>
      </c>
      <c r="H15" s="31"/>
      <c r="I15" s="32"/>
      <c r="J15" s="32">
        <v>15</v>
      </c>
      <c r="K15" s="32"/>
      <c r="L15" s="32"/>
      <c r="M15" s="32"/>
      <c r="N15" s="33"/>
      <c r="O15" s="33"/>
      <c r="P15" s="102">
        <f t="shared" si="6"/>
        <v>10</v>
      </c>
      <c r="Q15" s="6">
        <f t="shared" si="9"/>
        <v>15</v>
      </c>
      <c r="R15" s="6">
        <f t="shared" si="7"/>
        <v>25</v>
      </c>
      <c r="S15" s="6">
        <f t="shared" si="3"/>
        <v>1</v>
      </c>
      <c r="T15" s="31"/>
      <c r="U15" s="32"/>
      <c r="V15" s="32">
        <v>15</v>
      </c>
      <c r="W15" s="32"/>
      <c r="X15" s="32"/>
      <c r="Y15" s="32"/>
      <c r="Z15" s="32"/>
      <c r="AA15" s="32"/>
      <c r="AB15" s="33">
        <f t="shared" si="4"/>
        <v>10</v>
      </c>
      <c r="AC15" s="6">
        <f t="shared" si="5"/>
        <v>15</v>
      </c>
      <c r="AD15" s="269">
        <f t="shared" si="10"/>
        <v>25</v>
      </c>
    </row>
    <row r="16" spans="1:30" ht="33" customHeight="1" x14ac:dyDescent="0.25">
      <c r="A16" s="386" t="s">
        <v>42</v>
      </c>
      <c r="B16" s="386" t="s">
        <v>43</v>
      </c>
      <c r="C16" s="130" t="s">
        <v>145</v>
      </c>
      <c r="D16" s="131" t="s">
        <v>20</v>
      </c>
      <c r="E16" s="345" t="s">
        <v>247</v>
      </c>
      <c r="F16" s="423"/>
      <c r="G16" s="5">
        <v>1</v>
      </c>
      <c r="H16" s="27">
        <v>15</v>
      </c>
      <c r="I16" s="28"/>
      <c r="J16" s="28"/>
      <c r="K16" s="28"/>
      <c r="L16" s="28"/>
      <c r="M16" s="28"/>
      <c r="N16" s="29"/>
      <c r="O16" s="28"/>
      <c r="P16" s="29">
        <f t="shared" ref="P16" si="11">G16*25-Q16</f>
        <v>10</v>
      </c>
      <c r="Q16" s="5">
        <f t="shared" ref="Q16:Q17" si="12">SUM(H16:O16)</f>
        <v>15</v>
      </c>
      <c r="R16" s="97">
        <f t="shared" ref="R16:R17" si="13">SUM(H16:P16)</f>
        <v>25</v>
      </c>
      <c r="S16" s="5">
        <f t="shared" si="3"/>
        <v>1</v>
      </c>
      <c r="T16" s="27">
        <v>15</v>
      </c>
      <c r="U16" s="28"/>
      <c r="V16" s="28"/>
      <c r="W16" s="28"/>
      <c r="X16" s="28"/>
      <c r="Y16" s="28"/>
      <c r="Z16" s="28"/>
      <c r="AA16" s="28"/>
      <c r="AB16" s="29">
        <f t="shared" si="4"/>
        <v>10</v>
      </c>
      <c r="AC16" s="5">
        <f t="shared" si="5"/>
        <v>15</v>
      </c>
      <c r="AD16" s="268">
        <f t="shared" si="10"/>
        <v>25</v>
      </c>
    </row>
    <row r="17" spans="1:30" ht="39" customHeight="1" thickBot="1" x14ac:dyDescent="0.3">
      <c r="A17" s="392"/>
      <c r="B17" s="388"/>
      <c r="C17" s="128" t="s">
        <v>144</v>
      </c>
      <c r="D17" s="120" t="s">
        <v>21</v>
      </c>
      <c r="E17" s="126" t="s">
        <v>247</v>
      </c>
      <c r="F17" s="423"/>
      <c r="G17" s="6">
        <v>2</v>
      </c>
      <c r="H17" s="31"/>
      <c r="I17" s="32">
        <v>30</v>
      </c>
      <c r="J17" s="32"/>
      <c r="K17" s="32"/>
      <c r="L17" s="32"/>
      <c r="M17" s="32"/>
      <c r="N17" s="33"/>
      <c r="O17" s="32"/>
      <c r="P17" s="102">
        <v>20</v>
      </c>
      <c r="Q17" s="6">
        <f t="shared" si="12"/>
        <v>30</v>
      </c>
      <c r="R17" s="100">
        <f t="shared" si="13"/>
        <v>50</v>
      </c>
      <c r="S17" s="6">
        <f t="shared" si="3"/>
        <v>2</v>
      </c>
      <c r="T17" s="31"/>
      <c r="U17" s="32">
        <v>30</v>
      </c>
      <c r="V17" s="32"/>
      <c r="W17" s="32"/>
      <c r="X17" s="32"/>
      <c r="Y17" s="32"/>
      <c r="Z17" s="32"/>
      <c r="AA17" s="32"/>
      <c r="AB17" s="39">
        <f t="shared" ref="AB17" si="14">S17*25-AC17</f>
        <v>20</v>
      </c>
      <c r="AC17" s="8">
        <f t="shared" ref="AC17" si="15">SUM(T17:AA17)</f>
        <v>30</v>
      </c>
      <c r="AD17" s="269">
        <f t="shared" si="10"/>
        <v>50</v>
      </c>
    </row>
    <row r="18" spans="1:30" ht="33" customHeight="1" x14ac:dyDescent="0.25">
      <c r="A18" s="397" t="s">
        <v>44</v>
      </c>
      <c r="B18" s="397" t="s">
        <v>193</v>
      </c>
      <c r="C18" s="26" t="s">
        <v>147</v>
      </c>
      <c r="D18" s="115" t="s">
        <v>21</v>
      </c>
      <c r="E18" s="192" t="s">
        <v>245</v>
      </c>
      <c r="F18" s="423"/>
      <c r="G18" s="5">
        <v>3</v>
      </c>
      <c r="H18" s="27">
        <v>10</v>
      </c>
      <c r="I18" s="28"/>
      <c r="J18" s="28"/>
      <c r="K18" s="28"/>
      <c r="L18" s="28"/>
      <c r="M18" s="28"/>
      <c r="N18" s="29">
        <v>20</v>
      </c>
      <c r="O18" s="28"/>
      <c r="P18" s="29">
        <f t="shared" ref="P18:P49" si="16">G18*25-Q18</f>
        <v>45</v>
      </c>
      <c r="Q18" s="5">
        <f t="shared" ref="Q18:Q24" si="17">SUM(H18:O18)</f>
        <v>30</v>
      </c>
      <c r="R18" s="97">
        <f t="shared" ref="R18:R24" si="18">SUM(H18:P18)</f>
        <v>75</v>
      </c>
      <c r="S18" s="5">
        <f t="shared" si="3"/>
        <v>3</v>
      </c>
      <c r="T18" s="27">
        <v>5</v>
      </c>
      <c r="U18" s="28"/>
      <c r="V18" s="28"/>
      <c r="W18" s="28"/>
      <c r="X18" s="28"/>
      <c r="Y18" s="28"/>
      <c r="Z18" s="28"/>
      <c r="AA18" s="28"/>
      <c r="AB18" s="29">
        <f>S18*25-AC18</f>
        <v>70</v>
      </c>
      <c r="AC18" s="5">
        <f t="shared" si="5"/>
        <v>5</v>
      </c>
      <c r="AD18" s="268">
        <f>SUM(T18:AB18)</f>
        <v>75</v>
      </c>
    </row>
    <row r="19" spans="1:30" ht="33" customHeight="1" x14ac:dyDescent="0.25">
      <c r="A19" s="387"/>
      <c r="B19" s="387"/>
      <c r="C19" s="188" t="s">
        <v>149</v>
      </c>
      <c r="D19" s="123" t="s">
        <v>21</v>
      </c>
      <c r="E19" s="193" t="s">
        <v>245</v>
      </c>
      <c r="F19" s="423"/>
      <c r="G19" s="8">
        <v>3</v>
      </c>
      <c r="H19" s="37"/>
      <c r="I19" s="38">
        <v>30</v>
      </c>
      <c r="J19" s="38"/>
      <c r="K19" s="38"/>
      <c r="L19" s="38"/>
      <c r="M19" s="38"/>
      <c r="N19" s="39"/>
      <c r="O19" s="38"/>
      <c r="P19" s="39">
        <f t="shared" ref="P19" si="19">G19*25-Q19</f>
        <v>45</v>
      </c>
      <c r="Q19" s="8">
        <f t="shared" ref="Q19" si="20">SUM(H19:O19)</f>
        <v>30</v>
      </c>
      <c r="R19" s="98">
        <f t="shared" ref="R19" si="21">SUM(H19:P19)</f>
        <v>75</v>
      </c>
      <c r="S19" s="8">
        <f t="shared" si="3"/>
        <v>3</v>
      </c>
      <c r="T19" s="37"/>
      <c r="U19" s="38">
        <v>20</v>
      </c>
      <c r="V19" s="38"/>
      <c r="W19" s="38"/>
      <c r="X19" s="38"/>
      <c r="Y19" s="38"/>
      <c r="Z19" s="38"/>
      <c r="AA19" s="38"/>
      <c r="AB19" s="39">
        <f>S19*25-AC19</f>
        <v>55</v>
      </c>
      <c r="AC19" s="8">
        <f t="shared" ref="AC19" si="22">SUM(T19:AA19)</f>
        <v>20</v>
      </c>
      <c r="AD19" s="271">
        <f t="shared" ref="AD19:AD24" si="23">SUM(T19:AB19)</f>
        <v>75</v>
      </c>
    </row>
    <row r="20" spans="1:30" ht="33" customHeight="1" x14ac:dyDescent="0.25">
      <c r="A20" s="387"/>
      <c r="B20" s="387"/>
      <c r="C20" s="34" t="s">
        <v>46</v>
      </c>
      <c r="D20" s="132" t="s">
        <v>20</v>
      </c>
      <c r="E20" s="122" t="s">
        <v>45</v>
      </c>
      <c r="F20" s="423"/>
      <c r="G20" s="7">
        <v>2</v>
      </c>
      <c r="H20" s="35">
        <v>10</v>
      </c>
      <c r="I20" s="109"/>
      <c r="J20" s="109"/>
      <c r="K20" s="109"/>
      <c r="L20" s="109"/>
      <c r="M20" s="109"/>
      <c r="N20" s="36">
        <v>14</v>
      </c>
      <c r="O20" s="109"/>
      <c r="P20" s="36">
        <f t="shared" si="16"/>
        <v>26</v>
      </c>
      <c r="Q20" s="7">
        <f t="shared" si="17"/>
        <v>24</v>
      </c>
      <c r="R20" s="99">
        <f t="shared" si="18"/>
        <v>50</v>
      </c>
      <c r="S20" s="7">
        <f t="shared" si="3"/>
        <v>2</v>
      </c>
      <c r="T20" s="35">
        <v>4</v>
      </c>
      <c r="U20" s="109"/>
      <c r="V20" s="109"/>
      <c r="W20" s="109"/>
      <c r="X20" s="109"/>
      <c r="Y20" s="109"/>
      <c r="Z20" s="109"/>
      <c r="AA20" s="109"/>
      <c r="AB20" s="36">
        <f>S20*25-AC20</f>
        <v>46</v>
      </c>
      <c r="AC20" s="7">
        <f t="shared" si="5"/>
        <v>4</v>
      </c>
      <c r="AD20" s="271">
        <f t="shared" si="23"/>
        <v>50</v>
      </c>
    </row>
    <row r="21" spans="1:30" ht="33" customHeight="1" x14ac:dyDescent="0.25">
      <c r="A21" s="387"/>
      <c r="B21" s="387"/>
      <c r="C21" s="201" t="s">
        <v>150</v>
      </c>
      <c r="D21" s="118" t="s">
        <v>21</v>
      </c>
      <c r="E21" s="194" t="s">
        <v>245</v>
      </c>
      <c r="F21" s="423"/>
      <c r="G21" s="9">
        <v>2</v>
      </c>
      <c r="H21" s="40">
        <v>10</v>
      </c>
      <c r="I21" s="41"/>
      <c r="J21" s="41"/>
      <c r="K21" s="41"/>
      <c r="L21" s="41"/>
      <c r="M21" s="41"/>
      <c r="N21" s="42"/>
      <c r="O21" s="41"/>
      <c r="P21" s="36">
        <f t="shared" ref="P21:P22" si="24">G21*25-Q21</f>
        <v>40</v>
      </c>
      <c r="Q21" s="7">
        <f t="shared" ref="Q21:Q22" si="25">SUM(H21:O21)</f>
        <v>10</v>
      </c>
      <c r="R21" s="99">
        <f t="shared" ref="R21:R22" si="26">SUM(H21:P21)</f>
        <v>50</v>
      </c>
      <c r="S21" s="9">
        <v>2</v>
      </c>
      <c r="T21" s="40">
        <v>7</v>
      </c>
      <c r="U21" s="41"/>
      <c r="V21" s="41"/>
      <c r="W21" s="41"/>
      <c r="X21" s="41"/>
      <c r="Y21" s="41"/>
      <c r="Z21" s="41"/>
      <c r="AA21" s="41"/>
      <c r="AB21" s="36">
        <f t="shared" ref="AB21:AB22" si="27">S21*25-AC21</f>
        <v>43</v>
      </c>
      <c r="AC21" s="7">
        <f t="shared" ref="AC21:AC22" si="28">SUM(T21:AA21)</f>
        <v>7</v>
      </c>
      <c r="AD21" s="271">
        <f t="shared" si="23"/>
        <v>50</v>
      </c>
    </row>
    <row r="22" spans="1:30" ht="33" customHeight="1" x14ac:dyDescent="0.25">
      <c r="A22" s="387"/>
      <c r="B22" s="387"/>
      <c r="C22" s="201" t="s">
        <v>151</v>
      </c>
      <c r="D22" s="118" t="s">
        <v>21</v>
      </c>
      <c r="E22" s="194" t="s">
        <v>245</v>
      </c>
      <c r="F22" s="423"/>
      <c r="G22" s="9">
        <v>2</v>
      </c>
      <c r="H22" s="40"/>
      <c r="I22" s="41"/>
      <c r="J22" s="41"/>
      <c r="K22" s="41">
        <v>20</v>
      </c>
      <c r="L22" s="41"/>
      <c r="M22" s="41"/>
      <c r="N22" s="42"/>
      <c r="O22" s="41"/>
      <c r="P22" s="36">
        <f t="shared" si="24"/>
        <v>30</v>
      </c>
      <c r="Q22" s="7">
        <f t="shared" si="25"/>
        <v>20</v>
      </c>
      <c r="R22" s="99">
        <f t="shared" si="26"/>
        <v>50</v>
      </c>
      <c r="S22" s="9">
        <v>2</v>
      </c>
      <c r="T22" s="40"/>
      <c r="U22" s="41"/>
      <c r="V22" s="41"/>
      <c r="W22" s="41">
        <v>15</v>
      </c>
      <c r="X22" s="41"/>
      <c r="Y22" s="41"/>
      <c r="Z22" s="41"/>
      <c r="AA22" s="41"/>
      <c r="AB22" s="36">
        <f t="shared" si="27"/>
        <v>35</v>
      </c>
      <c r="AC22" s="7">
        <f t="shared" si="28"/>
        <v>15</v>
      </c>
      <c r="AD22" s="271">
        <f t="shared" si="23"/>
        <v>50</v>
      </c>
    </row>
    <row r="23" spans="1:30" ht="33" customHeight="1" x14ac:dyDescent="0.25">
      <c r="A23" s="387"/>
      <c r="B23" s="387"/>
      <c r="C23" s="34" t="s">
        <v>146</v>
      </c>
      <c r="D23" s="118" t="s">
        <v>21</v>
      </c>
      <c r="E23" s="194" t="s">
        <v>245</v>
      </c>
      <c r="F23" s="423"/>
      <c r="G23" s="7">
        <v>2</v>
      </c>
      <c r="H23" s="35">
        <v>4</v>
      </c>
      <c r="I23" s="113"/>
      <c r="J23" s="113"/>
      <c r="K23" s="113"/>
      <c r="L23" s="113"/>
      <c r="M23" s="113"/>
      <c r="N23" s="36">
        <v>30</v>
      </c>
      <c r="O23" s="113"/>
      <c r="P23" s="129">
        <f t="shared" ref="P23" si="29">G23*25-Q23</f>
        <v>16</v>
      </c>
      <c r="Q23" s="7">
        <f t="shared" ref="Q23" si="30">SUM(H23:O23)</f>
        <v>34</v>
      </c>
      <c r="R23" s="7">
        <f t="shared" ref="R23" si="31">SUM(H23:P23)</f>
        <v>50</v>
      </c>
      <c r="S23" s="7">
        <f t="shared" si="3"/>
        <v>2</v>
      </c>
      <c r="T23" s="35">
        <v>2</v>
      </c>
      <c r="U23" s="113"/>
      <c r="V23" s="113"/>
      <c r="W23" s="113"/>
      <c r="X23" s="113"/>
      <c r="Y23" s="113"/>
      <c r="Z23" s="113"/>
      <c r="AA23" s="113"/>
      <c r="AB23" s="36">
        <f>S23*25-AC23</f>
        <v>48</v>
      </c>
      <c r="AC23" s="7">
        <f t="shared" ref="AC23" si="32">SUM(T23:AA23)</f>
        <v>2</v>
      </c>
      <c r="AD23" s="271">
        <f t="shared" si="23"/>
        <v>50</v>
      </c>
    </row>
    <row r="24" spans="1:30" ht="33" customHeight="1" thickBot="1" x14ac:dyDescent="0.3">
      <c r="A24" s="388"/>
      <c r="B24" s="388"/>
      <c r="C24" s="202" t="s">
        <v>148</v>
      </c>
      <c r="D24" s="123" t="s">
        <v>21</v>
      </c>
      <c r="E24" s="197" t="s">
        <v>245</v>
      </c>
      <c r="F24" s="424"/>
      <c r="G24" s="196">
        <v>2</v>
      </c>
      <c r="H24" s="143"/>
      <c r="I24" s="144"/>
      <c r="J24" s="144"/>
      <c r="K24" s="144">
        <v>30</v>
      </c>
      <c r="L24" s="144"/>
      <c r="M24" s="144"/>
      <c r="N24" s="145"/>
      <c r="O24" s="144"/>
      <c r="P24" s="203">
        <f t="shared" si="16"/>
        <v>20</v>
      </c>
      <c r="Q24" s="196">
        <f t="shared" si="17"/>
        <v>30</v>
      </c>
      <c r="R24" s="196">
        <f t="shared" si="18"/>
        <v>50</v>
      </c>
      <c r="S24" s="196">
        <f t="shared" si="3"/>
        <v>2</v>
      </c>
      <c r="T24" s="143"/>
      <c r="U24" s="144"/>
      <c r="V24" s="144"/>
      <c r="W24" s="144">
        <f>0.5*K24</f>
        <v>15</v>
      </c>
      <c r="X24" s="144"/>
      <c r="Y24" s="144"/>
      <c r="Z24" s="144"/>
      <c r="AA24" s="144"/>
      <c r="AB24" s="145">
        <f>S24*25-AC24</f>
        <v>35</v>
      </c>
      <c r="AC24" s="196">
        <f t="shared" si="5"/>
        <v>15</v>
      </c>
      <c r="AD24" s="269">
        <f t="shared" si="23"/>
        <v>50</v>
      </c>
    </row>
    <row r="25" spans="1:30" ht="21" customHeight="1" thickBot="1" x14ac:dyDescent="0.3">
      <c r="A25" s="408" t="s">
        <v>52</v>
      </c>
      <c r="B25" s="409"/>
      <c r="C25" s="425"/>
      <c r="D25" s="410"/>
      <c r="E25" s="411"/>
      <c r="F25" s="422" t="s">
        <v>52</v>
      </c>
      <c r="G25" s="79">
        <f>SUM(G26:G44)</f>
        <v>34</v>
      </c>
      <c r="H25" s="4">
        <f t="shared" ref="H25:R25" si="33">SUM(H26:H44)</f>
        <v>43</v>
      </c>
      <c r="I25" s="3">
        <f t="shared" si="33"/>
        <v>192</v>
      </c>
      <c r="J25" s="3">
        <f t="shared" si="33"/>
        <v>30</v>
      </c>
      <c r="K25" s="3">
        <f t="shared" si="33"/>
        <v>20</v>
      </c>
      <c r="L25" s="3">
        <f t="shared" si="33"/>
        <v>0</v>
      </c>
      <c r="M25" s="3">
        <f t="shared" si="33"/>
        <v>0</v>
      </c>
      <c r="N25" s="84">
        <f t="shared" si="33"/>
        <v>130</v>
      </c>
      <c r="O25" s="106">
        <f t="shared" si="33"/>
        <v>0</v>
      </c>
      <c r="P25" s="107">
        <f t="shared" si="33"/>
        <v>470</v>
      </c>
      <c r="Q25" s="78">
        <f t="shared" si="33"/>
        <v>415</v>
      </c>
      <c r="R25" s="78">
        <f t="shared" si="33"/>
        <v>885</v>
      </c>
      <c r="S25" s="78">
        <f t="shared" ref="S25:AD25" si="34">SUM(S26:S44)</f>
        <v>34</v>
      </c>
      <c r="T25" s="89">
        <f t="shared" si="34"/>
        <v>25</v>
      </c>
      <c r="U25" s="68">
        <f t="shared" si="34"/>
        <v>74</v>
      </c>
      <c r="V25" s="68">
        <f t="shared" si="34"/>
        <v>30</v>
      </c>
      <c r="W25" s="68">
        <f t="shared" si="34"/>
        <v>15</v>
      </c>
      <c r="X25" s="68">
        <f t="shared" si="34"/>
        <v>0</v>
      </c>
      <c r="Y25" s="94">
        <f t="shared" si="34"/>
        <v>0</v>
      </c>
      <c r="Z25" s="68">
        <f t="shared" si="34"/>
        <v>13</v>
      </c>
      <c r="AA25" s="68">
        <f t="shared" si="34"/>
        <v>0</v>
      </c>
      <c r="AB25" s="2">
        <f t="shared" si="34"/>
        <v>693</v>
      </c>
      <c r="AC25" s="78">
        <f t="shared" si="34"/>
        <v>157</v>
      </c>
      <c r="AD25" s="177">
        <f t="shared" si="34"/>
        <v>850</v>
      </c>
    </row>
    <row r="26" spans="1:30" ht="27.95" customHeight="1" x14ac:dyDescent="0.25">
      <c r="A26" s="375" t="s">
        <v>5</v>
      </c>
      <c r="B26" s="375" t="s">
        <v>215</v>
      </c>
      <c r="C26" s="130" t="s">
        <v>48</v>
      </c>
      <c r="D26" s="115" t="s">
        <v>21</v>
      </c>
      <c r="E26" s="133" t="s">
        <v>253</v>
      </c>
      <c r="F26" s="423"/>
      <c r="G26" s="5">
        <v>2</v>
      </c>
      <c r="H26" s="27"/>
      <c r="I26" s="28"/>
      <c r="J26" s="28">
        <v>30</v>
      </c>
      <c r="K26" s="28"/>
      <c r="L26" s="28"/>
      <c r="M26" s="28"/>
      <c r="N26" s="29"/>
      <c r="O26" s="28"/>
      <c r="P26" s="108">
        <f t="shared" si="16"/>
        <v>20</v>
      </c>
      <c r="Q26" s="5">
        <f t="shared" ref="Q26:Q30" si="35">SUM(H26:O26)</f>
        <v>30</v>
      </c>
      <c r="R26" s="97">
        <f t="shared" ref="R26:R30" si="36">SUM(H26:P26)</f>
        <v>50</v>
      </c>
      <c r="S26" s="5">
        <f t="shared" ref="S26:S44" si="37">G26</f>
        <v>2</v>
      </c>
      <c r="T26" s="27"/>
      <c r="U26" s="28"/>
      <c r="V26" s="28">
        <v>30</v>
      </c>
      <c r="W26" s="28"/>
      <c r="X26" s="28"/>
      <c r="Y26" s="28"/>
      <c r="Z26" s="28"/>
      <c r="AA26" s="28"/>
      <c r="AB26" s="29">
        <f t="shared" ref="AB26:AB37" si="38">S26*25-AC26</f>
        <v>20</v>
      </c>
      <c r="AC26" s="5">
        <f t="shared" ref="AC26:AC37" si="39">SUM(T26:AA26)</f>
        <v>30</v>
      </c>
      <c r="AD26" s="268">
        <f>SUM(T26:AB26)</f>
        <v>50</v>
      </c>
    </row>
    <row r="27" spans="1:30" ht="27.95" customHeight="1" x14ac:dyDescent="0.25">
      <c r="A27" s="393"/>
      <c r="B27" s="393"/>
      <c r="C27" s="127" t="s">
        <v>49</v>
      </c>
      <c r="D27" s="132" t="s">
        <v>20</v>
      </c>
      <c r="E27" s="126" t="s">
        <v>254</v>
      </c>
      <c r="F27" s="423"/>
      <c r="G27" s="7">
        <v>1</v>
      </c>
      <c r="H27" s="35">
        <v>2</v>
      </c>
      <c r="I27" s="109"/>
      <c r="J27" s="109"/>
      <c r="K27" s="109"/>
      <c r="L27" s="109"/>
      <c r="M27" s="109"/>
      <c r="N27" s="109">
        <v>13</v>
      </c>
      <c r="O27" s="109"/>
      <c r="P27" s="36">
        <f t="shared" si="16"/>
        <v>10</v>
      </c>
      <c r="Q27" s="7">
        <f t="shared" si="35"/>
        <v>15</v>
      </c>
      <c r="R27" s="99">
        <f t="shared" si="36"/>
        <v>25</v>
      </c>
      <c r="S27" s="7">
        <f t="shared" si="37"/>
        <v>1</v>
      </c>
      <c r="T27" s="35">
        <v>2</v>
      </c>
      <c r="U27" s="109"/>
      <c r="V27" s="109"/>
      <c r="W27" s="109"/>
      <c r="X27" s="109"/>
      <c r="Y27" s="109"/>
      <c r="Z27" s="109">
        <v>6</v>
      </c>
      <c r="AA27" s="109"/>
      <c r="AB27" s="36">
        <f t="shared" si="38"/>
        <v>17</v>
      </c>
      <c r="AC27" s="7">
        <f t="shared" si="39"/>
        <v>8</v>
      </c>
      <c r="AD27" s="271">
        <f t="shared" ref="AD27:AD30" si="40">SUM(T27:AB27)</f>
        <v>25</v>
      </c>
    </row>
    <row r="28" spans="1:30" ht="27.95" customHeight="1" x14ac:dyDescent="0.25">
      <c r="A28" s="389"/>
      <c r="B28" s="389"/>
      <c r="C28" s="127" t="s">
        <v>50</v>
      </c>
      <c r="D28" s="134" t="s">
        <v>21</v>
      </c>
      <c r="E28" s="126" t="s">
        <v>254</v>
      </c>
      <c r="F28" s="423"/>
      <c r="G28" s="7">
        <v>1</v>
      </c>
      <c r="H28" s="35"/>
      <c r="I28" s="109">
        <v>30</v>
      </c>
      <c r="J28" s="109"/>
      <c r="K28" s="109"/>
      <c r="L28" s="109"/>
      <c r="M28" s="109"/>
      <c r="N28" s="36"/>
      <c r="O28" s="109"/>
      <c r="P28" s="36"/>
      <c r="Q28" s="7">
        <f t="shared" si="35"/>
        <v>30</v>
      </c>
      <c r="R28" s="99">
        <f t="shared" si="36"/>
        <v>30</v>
      </c>
      <c r="S28" s="7">
        <f t="shared" si="37"/>
        <v>1</v>
      </c>
      <c r="T28" s="35"/>
      <c r="U28" s="109">
        <v>16</v>
      </c>
      <c r="V28" s="109"/>
      <c r="W28" s="109"/>
      <c r="X28" s="109"/>
      <c r="Y28" s="109"/>
      <c r="Z28" s="109"/>
      <c r="AA28" s="109"/>
      <c r="AB28" s="36">
        <f t="shared" si="38"/>
        <v>9</v>
      </c>
      <c r="AC28" s="7">
        <f t="shared" si="39"/>
        <v>16</v>
      </c>
      <c r="AD28" s="271">
        <f t="shared" si="40"/>
        <v>25</v>
      </c>
    </row>
    <row r="29" spans="1:30" ht="27.95" customHeight="1" x14ac:dyDescent="0.25">
      <c r="A29" s="390"/>
      <c r="B29" s="390"/>
      <c r="C29" s="125" t="s">
        <v>6</v>
      </c>
      <c r="D29" s="118" t="s">
        <v>21</v>
      </c>
      <c r="E29" s="126" t="s">
        <v>254</v>
      </c>
      <c r="F29" s="423"/>
      <c r="G29" s="7">
        <v>1</v>
      </c>
      <c r="H29" s="35">
        <v>2</v>
      </c>
      <c r="I29" s="109"/>
      <c r="J29" s="109"/>
      <c r="K29" s="109"/>
      <c r="L29" s="109"/>
      <c r="M29" s="109"/>
      <c r="N29" s="36">
        <v>7</v>
      </c>
      <c r="O29" s="109"/>
      <c r="P29" s="36">
        <f t="shared" si="16"/>
        <v>16</v>
      </c>
      <c r="Q29" s="7">
        <f t="shared" si="35"/>
        <v>9</v>
      </c>
      <c r="R29" s="99">
        <f t="shared" si="36"/>
        <v>25</v>
      </c>
      <c r="S29" s="7">
        <f t="shared" si="37"/>
        <v>1</v>
      </c>
      <c r="T29" s="35">
        <v>2</v>
      </c>
      <c r="U29" s="109"/>
      <c r="V29" s="109"/>
      <c r="W29" s="109"/>
      <c r="X29" s="109"/>
      <c r="Y29" s="109"/>
      <c r="Z29" s="109">
        <v>7</v>
      </c>
      <c r="AA29" s="109"/>
      <c r="AB29" s="36">
        <f t="shared" si="38"/>
        <v>16</v>
      </c>
      <c r="AC29" s="7">
        <f t="shared" si="39"/>
        <v>9</v>
      </c>
      <c r="AD29" s="271">
        <f t="shared" si="40"/>
        <v>25</v>
      </c>
    </row>
    <row r="30" spans="1:30" ht="27.95" customHeight="1" thickBot="1" x14ac:dyDescent="0.3">
      <c r="A30" s="376"/>
      <c r="B30" s="376"/>
      <c r="C30" s="128" t="s">
        <v>4</v>
      </c>
      <c r="D30" s="120" t="s">
        <v>21</v>
      </c>
      <c r="E30" s="126" t="s">
        <v>248</v>
      </c>
      <c r="F30" s="423"/>
      <c r="G30" s="6">
        <v>0</v>
      </c>
      <c r="H30" s="31"/>
      <c r="I30" s="32">
        <v>30</v>
      </c>
      <c r="J30" s="32"/>
      <c r="K30" s="32"/>
      <c r="L30" s="32"/>
      <c r="M30" s="32"/>
      <c r="N30" s="33"/>
      <c r="O30" s="32"/>
      <c r="P30" s="102"/>
      <c r="Q30" s="9">
        <f t="shared" si="35"/>
        <v>30</v>
      </c>
      <c r="R30" s="6">
        <f t="shared" si="36"/>
        <v>30</v>
      </c>
      <c r="S30" s="6">
        <f t="shared" si="37"/>
        <v>0</v>
      </c>
      <c r="T30" s="31"/>
      <c r="U30" s="32"/>
      <c r="V30" s="32"/>
      <c r="W30" s="32"/>
      <c r="X30" s="32"/>
      <c r="Y30" s="32"/>
      <c r="Z30" s="32"/>
      <c r="AA30" s="32"/>
      <c r="AB30" s="33">
        <f t="shared" si="38"/>
        <v>0</v>
      </c>
      <c r="AC30" s="9">
        <f t="shared" si="39"/>
        <v>0</v>
      </c>
      <c r="AD30" s="269">
        <f t="shared" si="40"/>
        <v>0</v>
      </c>
    </row>
    <row r="31" spans="1:30" ht="66" customHeight="1" x14ac:dyDescent="0.25">
      <c r="A31" s="386" t="s">
        <v>51</v>
      </c>
      <c r="B31" s="386" t="s">
        <v>194</v>
      </c>
      <c r="C31" s="26" t="s">
        <v>152</v>
      </c>
      <c r="D31" s="115" t="s">
        <v>21</v>
      </c>
      <c r="E31" s="192" t="s">
        <v>245</v>
      </c>
      <c r="F31" s="423"/>
      <c r="G31" s="5">
        <v>3</v>
      </c>
      <c r="H31" s="27">
        <v>10</v>
      </c>
      <c r="I31" s="28"/>
      <c r="J31" s="28"/>
      <c r="K31" s="28"/>
      <c r="L31" s="28"/>
      <c r="M31" s="28"/>
      <c r="N31" s="29">
        <v>20</v>
      </c>
      <c r="O31" s="38"/>
      <c r="P31" s="39">
        <f t="shared" si="16"/>
        <v>45</v>
      </c>
      <c r="Q31" s="5">
        <f t="shared" ref="Q31:Q44" si="41">SUM(H31:O31)</f>
        <v>30</v>
      </c>
      <c r="R31" s="98">
        <f t="shared" si="7"/>
        <v>75</v>
      </c>
      <c r="S31" s="5">
        <v>3</v>
      </c>
      <c r="T31" s="27">
        <v>3</v>
      </c>
      <c r="U31" s="28"/>
      <c r="V31" s="28"/>
      <c r="W31" s="28"/>
      <c r="X31" s="28"/>
      <c r="Y31" s="28"/>
      <c r="Z31" s="28"/>
      <c r="AA31" s="28"/>
      <c r="AB31" s="29">
        <f t="shared" si="38"/>
        <v>72</v>
      </c>
      <c r="AC31" s="5">
        <f t="shared" si="39"/>
        <v>3</v>
      </c>
      <c r="AD31" s="268">
        <f>SUM(T31:AB31)</f>
        <v>75</v>
      </c>
    </row>
    <row r="32" spans="1:30" ht="66" customHeight="1" x14ac:dyDescent="0.25">
      <c r="A32" s="387"/>
      <c r="B32" s="387"/>
      <c r="C32" s="188" t="s">
        <v>204</v>
      </c>
      <c r="D32" s="118" t="s">
        <v>21</v>
      </c>
      <c r="E32" s="193" t="s">
        <v>245</v>
      </c>
      <c r="F32" s="423"/>
      <c r="G32" s="8">
        <v>3</v>
      </c>
      <c r="H32" s="37"/>
      <c r="I32" s="38">
        <v>34</v>
      </c>
      <c r="J32" s="38"/>
      <c r="K32" s="38"/>
      <c r="L32" s="38"/>
      <c r="M32" s="38"/>
      <c r="N32" s="39"/>
      <c r="O32" s="38"/>
      <c r="P32" s="39">
        <f t="shared" ref="P32" si="42">G32*25-Q32</f>
        <v>41</v>
      </c>
      <c r="Q32" s="8">
        <f t="shared" ref="Q32" si="43">SUM(H32:O32)</f>
        <v>34</v>
      </c>
      <c r="R32" s="98">
        <f t="shared" ref="R32" si="44">SUM(H32:P32)</f>
        <v>75</v>
      </c>
      <c r="S32" s="8">
        <v>3</v>
      </c>
      <c r="T32" s="37"/>
      <c r="U32" s="38">
        <v>20</v>
      </c>
      <c r="V32" s="38"/>
      <c r="W32" s="38"/>
      <c r="X32" s="38"/>
      <c r="Y32" s="38"/>
      <c r="Z32" s="38"/>
      <c r="AA32" s="38"/>
      <c r="AB32" s="39">
        <f t="shared" ref="AB32" si="45">S32*25-AC32</f>
        <v>55</v>
      </c>
      <c r="AC32" s="8">
        <f t="shared" ref="AC32" si="46">SUM(T32:AA32)</f>
        <v>20</v>
      </c>
      <c r="AD32" s="271">
        <f t="shared" ref="AD32:AD36" si="47">SUM(T32:AB32)</f>
        <v>75</v>
      </c>
    </row>
    <row r="33" spans="1:30" ht="66" customHeight="1" x14ac:dyDescent="0.25">
      <c r="A33" s="387"/>
      <c r="B33" s="387"/>
      <c r="C33" s="87" t="s">
        <v>153</v>
      </c>
      <c r="D33" s="136" t="s">
        <v>21</v>
      </c>
      <c r="E33" s="124" t="s">
        <v>245</v>
      </c>
      <c r="F33" s="423"/>
      <c r="G33" s="7">
        <v>2</v>
      </c>
      <c r="H33" s="35">
        <v>10</v>
      </c>
      <c r="I33" s="109"/>
      <c r="J33" s="109"/>
      <c r="K33" s="109"/>
      <c r="L33" s="109"/>
      <c r="M33" s="109"/>
      <c r="N33" s="36"/>
      <c r="O33" s="109"/>
      <c r="P33" s="39">
        <f t="shared" ref="P33" si="48">G33*25-Q33</f>
        <v>40</v>
      </c>
      <c r="Q33" s="8">
        <f t="shared" ref="Q33" si="49">SUM(H33:O33)</f>
        <v>10</v>
      </c>
      <c r="R33" s="98">
        <f t="shared" ref="R33" si="50">SUM(H33:P33)</f>
        <v>50</v>
      </c>
      <c r="S33" s="7">
        <v>2</v>
      </c>
      <c r="T33" s="35">
        <v>7</v>
      </c>
      <c r="U33" s="109"/>
      <c r="V33" s="109"/>
      <c r="W33" s="109"/>
      <c r="X33" s="109"/>
      <c r="Y33" s="109"/>
      <c r="Z33" s="109"/>
      <c r="AA33" s="109"/>
      <c r="AB33" s="36">
        <f t="shared" si="38"/>
        <v>43</v>
      </c>
      <c r="AC33" s="7">
        <f t="shared" si="39"/>
        <v>7</v>
      </c>
      <c r="AD33" s="271">
        <f t="shared" si="47"/>
        <v>50</v>
      </c>
    </row>
    <row r="34" spans="1:30" ht="66" customHeight="1" x14ac:dyDescent="0.25">
      <c r="A34" s="387"/>
      <c r="B34" s="387"/>
      <c r="C34" s="87" t="s">
        <v>154</v>
      </c>
      <c r="D34" s="136" t="s">
        <v>21</v>
      </c>
      <c r="E34" s="194" t="s">
        <v>245</v>
      </c>
      <c r="F34" s="423"/>
      <c r="G34" s="9">
        <v>2</v>
      </c>
      <c r="H34" s="40"/>
      <c r="I34" s="41"/>
      <c r="J34" s="41"/>
      <c r="K34" s="41">
        <v>20</v>
      </c>
      <c r="L34" s="41"/>
      <c r="M34" s="41"/>
      <c r="N34" s="42"/>
      <c r="O34" s="41"/>
      <c r="P34" s="39">
        <f t="shared" ref="P34" si="51">G34*25-Q34</f>
        <v>30</v>
      </c>
      <c r="Q34" s="8">
        <f t="shared" ref="Q34" si="52">SUM(H34:O34)</f>
        <v>20</v>
      </c>
      <c r="R34" s="98">
        <f t="shared" ref="R34" si="53">SUM(H34:P34)</f>
        <v>50</v>
      </c>
      <c r="S34" s="9">
        <f t="shared" si="37"/>
        <v>2</v>
      </c>
      <c r="T34" s="40"/>
      <c r="U34" s="41"/>
      <c r="V34" s="41"/>
      <c r="W34" s="41">
        <v>15</v>
      </c>
      <c r="X34" s="41"/>
      <c r="Y34" s="41"/>
      <c r="Z34" s="41"/>
      <c r="AA34" s="41"/>
      <c r="AB34" s="36">
        <f t="shared" ref="AB34" si="54">S34*25-AC34</f>
        <v>35</v>
      </c>
      <c r="AC34" s="7">
        <f t="shared" ref="AC34" si="55">SUM(T34:AA34)</f>
        <v>15</v>
      </c>
      <c r="AD34" s="271">
        <f t="shared" si="47"/>
        <v>50</v>
      </c>
    </row>
    <row r="35" spans="1:30" ht="44.1" customHeight="1" x14ac:dyDescent="0.25">
      <c r="A35" s="387"/>
      <c r="B35" s="387"/>
      <c r="C35" s="125" t="s">
        <v>155</v>
      </c>
      <c r="D35" s="132" t="s">
        <v>20</v>
      </c>
      <c r="E35" s="194" t="s">
        <v>245</v>
      </c>
      <c r="F35" s="423"/>
      <c r="G35" s="7">
        <v>4</v>
      </c>
      <c r="H35" s="35">
        <v>5</v>
      </c>
      <c r="I35" s="113"/>
      <c r="J35" s="113"/>
      <c r="K35" s="113"/>
      <c r="L35" s="113"/>
      <c r="M35" s="113"/>
      <c r="N35" s="113">
        <v>30</v>
      </c>
      <c r="O35" s="113"/>
      <c r="P35" s="129">
        <f t="shared" si="16"/>
        <v>65</v>
      </c>
      <c r="Q35" s="9">
        <f t="shared" si="41"/>
        <v>35</v>
      </c>
      <c r="R35" s="99">
        <f t="shared" si="7"/>
        <v>100</v>
      </c>
      <c r="S35" s="7">
        <f t="shared" si="37"/>
        <v>4</v>
      </c>
      <c r="T35" s="35">
        <v>3</v>
      </c>
      <c r="U35" s="113"/>
      <c r="V35" s="113"/>
      <c r="W35" s="113"/>
      <c r="X35" s="113"/>
      <c r="Y35" s="113"/>
      <c r="Z35" s="113"/>
      <c r="AA35" s="113"/>
      <c r="AB35" s="36">
        <f t="shared" si="38"/>
        <v>97</v>
      </c>
      <c r="AC35" s="7">
        <f t="shared" si="39"/>
        <v>3</v>
      </c>
      <c r="AD35" s="271">
        <f t="shared" si="47"/>
        <v>100</v>
      </c>
    </row>
    <row r="36" spans="1:30" ht="44.1" customHeight="1" thickBot="1" x14ac:dyDescent="0.3">
      <c r="A36" s="388"/>
      <c r="B36" s="388"/>
      <c r="C36" s="205" t="s">
        <v>156</v>
      </c>
      <c r="D36" s="206" t="s">
        <v>21</v>
      </c>
      <c r="E36" s="197" t="s">
        <v>245</v>
      </c>
      <c r="F36" s="423"/>
      <c r="G36" s="6">
        <v>2</v>
      </c>
      <c r="H36" s="31"/>
      <c r="I36" s="32">
        <v>20</v>
      </c>
      <c r="J36" s="32"/>
      <c r="K36" s="32"/>
      <c r="L36" s="32"/>
      <c r="M36" s="32"/>
      <c r="N36" s="32"/>
      <c r="O36" s="32"/>
      <c r="P36" s="102">
        <f t="shared" ref="P36" si="56">G36*25-Q36</f>
        <v>30</v>
      </c>
      <c r="Q36" s="6">
        <f t="shared" ref="Q36" si="57">SUM(H36:O36)</f>
        <v>20</v>
      </c>
      <c r="R36" s="100">
        <f t="shared" ref="R36" si="58">SUM(H36:P36)</f>
        <v>50</v>
      </c>
      <c r="S36" s="195">
        <f t="shared" si="37"/>
        <v>2</v>
      </c>
      <c r="T36" s="43"/>
      <c r="U36" s="44">
        <v>10</v>
      </c>
      <c r="V36" s="44"/>
      <c r="W36" s="44"/>
      <c r="X36" s="44"/>
      <c r="Y36" s="44"/>
      <c r="Z36" s="44"/>
      <c r="AA36" s="44"/>
      <c r="AB36" s="36">
        <f t="shared" ref="AB36" si="59">S36*25-AC36</f>
        <v>40</v>
      </c>
      <c r="AC36" s="7">
        <f t="shared" ref="AC36" si="60">SUM(T36:AA36)</f>
        <v>10</v>
      </c>
      <c r="AD36" s="269">
        <f t="shared" si="47"/>
        <v>50</v>
      </c>
    </row>
    <row r="37" spans="1:30" ht="44.1" customHeight="1" x14ac:dyDescent="0.25">
      <c r="A37" s="386" t="s">
        <v>53</v>
      </c>
      <c r="B37" s="386" t="s">
        <v>54</v>
      </c>
      <c r="C37" s="188" t="s">
        <v>157</v>
      </c>
      <c r="D37" s="136" t="s">
        <v>21</v>
      </c>
      <c r="E37" s="135" t="s">
        <v>256</v>
      </c>
      <c r="F37" s="423"/>
      <c r="G37" s="8">
        <v>2</v>
      </c>
      <c r="H37" s="37">
        <v>3</v>
      </c>
      <c r="I37" s="38"/>
      <c r="J37" s="38"/>
      <c r="K37" s="38"/>
      <c r="L37" s="38"/>
      <c r="M37" s="38"/>
      <c r="N37" s="39">
        <v>20</v>
      </c>
      <c r="O37" s="38"/>
      <c r="P37" s="39">
        <f t="shared" si="16"/>
        <v>27</v>
      </c>
      <c r="Q37" s="8">
        <f t="shared" si="41"/>
        <v>23</v>
      </c>
      <c r="R37" s="98">
        <f t="shared" si="7"/>
        <v>50</v>
      </c>
      <c r="S37" s="5">
        <f>G37</f>
        <v>2</v>
      </c>
      <c r="T37" s="27">
        <v>3</v>
      </c>
      <c r="U37" s="28"/>
      <c r="V37" s="28"/>
      <c r="W37" s="28"/>
      <c r="X37" s="28"/>
      <c r="Y37" s="28"/>
      <c r="Z37" s="28"/>
      <c r="AA37" s="28"/>
      <c r="AB37" s="29">
        <f t="shared" si="38"/>
        <v>47</v>
      </c>
      <c r="AC37" s="5">
        <f t="shared" si="39"/>
        <v>3</v>
      </c>
      <c r="AD37" s="268">
        <f>SUM(T37:AB37)</f>
        <v>50</v>
      </c>
    </row>
    <row r="38" spans="1:30" ht="44.1" customHeight="1" x14ac:dyDescent="0.25">
      <c r="A38" s="387"/>
      <c r="B38" s="387"/>
      <c r="C38" s="188" t="s">
        <v>158</v>
      </c>
      <c r="D38" s="136" t="s">
        <v>21</v>
      </c>
      <c r="E38" s="350" t="s">
        <v>256</v>
      </c>
      <c r="F38" s="423"/>
      <c r="G38" s="8">
        <v>2</v>
      </c>
      <c r="H38" s="37"/>
      <c r="I38" s="38">
        <v>23</v>
      </c>
      <c r="J38" s="38"/>
      <c r="K38" s="38"/>
      <c r="L38" s="38"/>
      <c r="M38" s="38"/>
      <c r="N38" s="39"/>
      <c r="O38" s="38"/>
      <c r="P38" s="39">
        <f t="shared" ref="P38" si="61">G38*25-Q38</f>
        <v>27</v>
      </c>
      <c r="Q38" s="8">
        <f t="shared" ref="Q38" si="62">SUM(H38:O38)</f>
        <v>23</v>
      </c>
      <c r="R38" s="98">
        <f t="shared" ref="R38" si="63">SUM(H38:P38)</f>
        <v>50</v>
      </c>
      <c r="S38" s="8">
        <f t="shared" si="37"/>
        <v>2</v>
      </c>
      <c r="T38" s="37"/>
      <c r="U38" s="38">
        <v>10</v>
      </c>
      <c r="V38" s="38"/>
      <c r="W38" s="38"/>
      <c r="X38" s="38"/>
      <c r="Y38" s="38"/>
      <c r="Z38" s="38"/>
      <c r="AA38" s="38"/>
      <c r="AB38" s="36">
        <f t="shared" ref="AB38" si="64">S38*25-AC38</f>
        <v>40</v>
      </c>
      <c r="AC38" s="7">
        <f t="shared" ref="AC38" si="65">SUM(T38:AA38)</f>
        <v>10</v>
      </c>
      <c r="AD38" s="271">
        <f t="shared" ref="AD38:AD44" si="66">SUM(T38:AB38)</f>
        <v>50</v>
      </c>
    </row>
    <row r="39" spans="1:30" ht="44.1" customHeight="1" x14ac:dyDescent="0.25">
      <c r="A39" s="387"/>
      <c r="B39" s="387"/>
      <c r="C39" s="125" t="s">
        <v>159</v>
      </c>
      <c r="D39" s="118" t="s">
        <v>21</v>
      </c>
      <c r="E39" s="122" t="s">
        <v>245</v>
      </c>
      <c r="F39" s="423"/>
      <c r="G39" s="7">
        <v>2</v>
      </c>
      <c r="H39" s="35">
        <v>3</v>
      </c>
      <c r="I39" s="109"/>
      <c r="J39" s="109"/>
      <c r="K39" s="109"/>
      <c r="L39" s="109"/>
      <c r="M39" s="109"/>
      <c r="N39" s="36">
        <v>20</v>
      </c>
      <c r="O39" s="109"/>
      <c r="P39" s="36">
        <f t="shared" si="16"/>
        <v>27</v>
      </c>
      <c r="Q39" s="7">
        <f t="shared" si="41"/>
        <v>23</v>
      </c>
      <c r="R39" s="99">
        <f t="shared" si="7"/>
        <v>50</v>
      </c>
      <c r="S39" s="7">
        <f t="shared" si="37"/>
        <v>2</v>
      </c>
      <c r="T39" s="35">
        <v>1</v>
      </c>
      <c r="U39" s="109"/>
      <c r="V39" s="109"/>
      <c r="W39" s="109"/>
      <c r="X39" s="109"/>
      <c r="Y39" s="109"/>
      <c r="Z39" s="109"/>
      <c r="AA39" s="109"/>
      <c r="AB39" s="36">
        <f t="shared" ref="AB39:AB44" si="67">S39*25-AC39</f>
        <v>49</v>
      </c>
      <c r="AC39" s="7">
        <f t="shared" ref="AC39:AC44" si="68">SUM(T39:AA39)</f>
        <v>1</v>
      </c>
      <c r="AD39" s="271">
        <f t="shared" si="66"/>
        <v>50</v>
      </c>
    </row>
    <row r="40" spans="1:30" ht="44.1" customHeight="1" x14ac:dyDescent="0.25">
      <c r="A40" s="387"/>
      <c r="B40" s="387"/>
      <c r="C40" s="125" t="s">
        <v>160</v>
      </c>
      <c r="D40" s="118" t="s">
        <v>21</v>
      </c>
      <c r="E40" s="194" t="s">
        <v>245</v>
      </c>
      <c r="F40" s="423"/>
      <c r="G40" s="9">
        <v>2</v>
      </c>
      <c r="H40" s="40"/>
      <c r="I40" s="41">
        <v>23</v>
      </c>
      <c r="J40" s="41"/>
      <c r="K40" s="41"/>
      <c r="L40" s="41"/>
      <c r="M40" s="41"/>
      <c r="N40" s="42"/>
      <c r="O40" s="41"/>
      <c r="P40" s="36">
        <f t="shared" ref="P40" si="69">G40*25-Q40</f>
        <v>27</v>
      </c>
      <c r="Q40" s="7">
        <f t="shared" ref="Q40" si="70">SUM(H40:O40)</f>
        <v>23</v>
      </c>
      <c r="R40" s="99">
        <f t="shared" ref="R40" si="71">SUM(H40:P40)</f>
        <v>50</v>
      </c>
      <c r="S40" s="9">
        <f t="shared" si="37"/>
        <v>2</v>
      </c>
      <c r="T40" s="40"/>
      <c r="U40" s="41">
        <v>10</v>
      </c>
      <c r="V40" s="41"/>
      <c r="W40" s="41"/>
      <c r="X40" s="41"/>
      <c r="Y40" s="41"/>
      <c r="Z40" s="41"/>
      <c r="AA40" s="41"/>
      <c r="AB40" s="36">
        <f t="shared" si="67"/>
        <v>40</v>
      </c>
      <c r="AC40" s="7">
        <f t="shared" si="68"/>
        <v>10</v>
      </c>
      <c r="AD40" s="271">
        <f t="shared" si="66"/>
        <v>50</v>
      </c>
    </row>
    <row r="41" spans="1:30" ht="44.1" customHeight="1" x14ac:dyDescent="0.25">
      <c r="A41" s="387"/>
      <c r="B41" s="387"/>
      <c r="C41" s="125" t="s">
        <v>200</v>
      </c>
      <c r="D41" s="118" t="s">
        <v>21</v>
      </c>
      <c r="E41" s="278" t="s">
        <v>245</v>
      </c>
      <c r="F41" s="423"/>
      <c r="G41" s="9">
        <v>2</v>
      </c>
      <c r="H41" s="40">
        <v>4</v>
      </c>
      <c r="I41" s="41"/>
      <c r="J41" s="41"/>
      <c r="K41" s="41"/>
      <c r="L41" s="41"/>
      <c r="M41" s="41"/>
      <c r="N41" s="42">
        <v>10</v>
      </c>
      <c r="O41" s="41"/>
      <c r="P41" s="36">
        <f t="shared" ref="P41:P42" si="72">G41*25-Q41</f>
        <v>36</v>
      </c>
      <c r="Q41" s="7">
        <f t="shared" ref="Q41:Q42" si="73">SUM(H41:O41)</f>
        <v>14</v>
      </c>
      <c r="R41" s="99">
        <f t="shared" ref="R41:R42" si="74">SUM(H41:P41)</f>
        <v>50</v>
      </c>
      <c r="S41" s="9">
        <f t="shared" si="37"/>
        <v>2</v>
      </c>
      <c r="T41" s="40">
        <v>2</v>
      </c>
      <c r="U41" s="41"/>
      <c r="V41" s="41"/>
      <c r="W41" s="41"/>
      <c r="X41" s="41"/>
      <c r="Y41" s="41"/>
      <c r="Z41" s="41"/>
      <c r="AA41" s="41"/>
      <c r="AB41" s="36">
        <f t="shared" ref="AB41:AB42" si="75">S41*25-AC41</f>
        <v>48</v>
      </c>
      <c r="AC41" s="7">
        <f t="shared" ref="AC41:AC42" si="76">SUM(T41:AA41)</f>
        <v>2</v>
      </c>
      <c r="AD41" s="271">
        <f t="shared" si="66"/>
        <v>50</v>
      </c>
    </row>
    <row r="42" spans="1:30" ht="44.1" customHeight="1" x14ac:dyDescent="0.25">
      <c r="A42" s="387"/>
      <c r="B42" s="387"/>
      <c r="C42" s="125" t="s">
        <v>201</v>
      </c>
      <c r="D42" s="118" t="s">
        <v>21</v>
      </c>
      <c r="E42" s="278" t="s">
        <v>245</v>
      </c>
      <c r="F42" s="423"/>
      <c r="G42" s="221">
        <v>1</v>
      </c>
      <c r="H42" s="40"/>
      <c r="I42" s="41">
        <v>16</v>
      </c>
      <c r="J42" s="41"/>
      <c r="K42" s="41"/>
      <c r="L42" s="41"/>
      <c r="M42" s="41"/>
      <c r="N42" s="42"/>
      <c r="O42" s="41"/>
      <c r="P42" s="36">
        <f t="shared" si="72"/>
        <v>9</v>
      </c>
      <c r="Q42" s="7">
        <f t="shared" si="73"/>
        <v>16</v>
      </c>
      <c r="R42" s="99">
        <f t="shared" si="74"/>
        <v>25</v>
      </c>
      <c r="S42" s="9">
        <f t="shared" si="37"/>
        <v>1</v>
      </c>
      <c r="T42" s="40"/>
      <c r="U42" s="41">
        <v>4</v>
      </c>
      <c r="V42" s="41"/>
      <c r="W42" s="41"/>
      <c r="X42" s="41"/>
      <c r="Y42" s="41"/>
      <c r="Z42" s="41"/>
      <c r="AA42" s="41"/>
      <c r="AB42" s="36">
        <f t="shared" si="75"/>
        <v>21</v>
      </c>
      <c r="AC42" s="7">
        <f t="shared" si="76"/>
        <v>4</v>
      </c>
      <c r="AD42" s="271">
        <f t="shared" si="66"/>
        <v>25</v>
      </c>
    </row>
    <row r="43" spans="1:30" ht="44.1" customHeight="1" x14ac:dyDescent="0.25">
      <c r="A43" s="387"/>
      <c r="B43" s="387"/>
      <c r="C43" s="73" t="s">
        <v>202</v>
      </c>
      <c r="D43" s="118" t="s">
        <v>21</v>
      </c>
      <c r="E43" s="194" t="s">
        <v>245</v>
      </c>
      <c r="F43" s="423"/>
      <c r="G43" s="9">
        <v>1</v>
      </c>
      <c r="H43" s="40">
        <v>4</v>
      </c>
      <c r="I43" s="41"/>
      <c r="J43" s="41"/>
      <c r="K43" s="41"/>
      <c r="L43" s="41"/>
      <c r="M43" s="41"/>
      <c r="N43" s="42">
        <v>10</v>
      </c>
      <c r="O43" s="41"/>
      <c r="P43" s="36">
        <f t="shared" ref="P43" si="77">G43*25-Q43</f>
        <v>11</v>
      </c>
      <c r="Q43" s="7">
        <f t="shared" ref="Q43" si="78">SUM(H43:O43)</f>
        <v>14</v>
      </c>
      <c r="R43" s="99">
        <f t="shared" ref="R43" si="79">SUM(H43:P43)</f>
        <v>25</v>
      </c>
      <c r="S43" s="9">
        <f t="shared" si="37"/>
        <v>1</v>
      </c>
      <c r="T43" s="40">
        <v>2</v>
      </c>
      <c r="U43" s="41"/>
      <c r="V43" s="41"/>
      <c r="W43" s="41"/>
      <c r="X43" s="41"/>
      <c r="Y43" s="41"/>
      <c r="Z43" s="41"/>
      <c r="AA43" s="41"/>
      <c r="AB43" s="36">
        <f t="shared" si="67"/>
        <v>23</v>
      </c>
      <c r="AC43" s="7">
        <f t="shared" si="68"/>
        <v>2</v>
      </c>
      <c r="AD43" s="271">
        <f t="shared" si="66"/>
        <v>25</v>
      </c>
    </row>
    <row r="44" spans="1:30" ht="44.1" customHeight="1" thickBot="1" x14ac:dyDescent="0.3">
      <c r="A44" s="388"/>
      <c r="B44" s="388"/>
      <c r="C44" s="73" t="s">
        <v>203</v>
      </c>
      <c r="D44" s="118" t="s">
        <v>21</v>
      </c>
      <c r="E44" s="197" t="s">
        <v>245</v>
      </c>
      <c r="F44" s="424"/>
      <c r="G44" s="6">
        <v>1</v>
      </c>
      <c r="H44" s="31"/>
      <c r="I44" s="32">
        <v>16</v>
      </c>
      <c r="J44" s="32"/>
      <c r="K44" s="32"/>
      <c r="L44" s="32"/>
      <c r="M44" s="32"/>
      <c r="N44" s="33"/>
      <c r="O44" s="32"/>
      <c r="P44" s="102">
        <f t="shared" si="16"/>
        <v>9</v>
      </c>
      <c r="Q44" s="9">
        <f t="shared" si="41"/>
        <v>16</v>
      </c>
      <c r="R44" s="7">
        <f t="shared" si="7"/>
        <v>25</v>
      </c>
      <c r="S44" s="6">
        <f t="shared" si="37"/>
        <v>1</v>
      </c>
      <c r="T44" s="31"/>
      <c r="U44" s="32">
        <v>4</v>
      </c>
      <c r="V44" s="32"/>
      <c r="W44" s="32"/>
      <c r="X44" s="32"/>
      <c r="Y44" s="32"/>
      <c r="Z44" s="32"/>
      <c r="AA44" s="32"/>
      <c r="AB44" s="39">
        <f t="shared" si="67"/>
        <v>21</v>
      </c>
      <c r="AC44" s="8">
        <f t="shared" si="68"/>
        <v>4</v>
      </c>
      <c r="AD44" s="269">
        <f t="shared" si="66"/>
        <v>25</v>
      </c>
    </row>
    <row r="45" spans="1:30" ht="24.6" customHeight="1" thickBot="1" x14ac:dyDescent="0.3">
      <c r="A45" s="408" t="s">
        <v>55</v>
      </c>
      <c r="B45" s="409"/>
      <c r="C45" s="425"/>
      <c r="D45" s="410"/>
      <c r="E45" s="411"/>
      <c r="F45" s="372" t="s">
        <v>55</v>
      </c>
      <c r="G45" s="358">
        <f t="shared" ref="G45:R45" si="80">SUM(G46:G62)</f>
        <v>31</v>
      </c>
      <c r="H45" s="359">
        <f t="shared" si="80"/>
        <v>86</v>
      </c>
      <c r="I45" s="358">
        <f t="shared" si="80"/>
        <v>155</v>
      </c>
      <c r="J45" s="358">
        <f t="shared" si="80"/>
        <v>30</v>
      </c>
      <c r="K45" s="358">
        <f t="shared" si="80"/>
        <v>50</v>
      </c>
      <c r="L45" s="358">
        <f t="shared" si="80"/>
        <v>0</v>
      </c>
      <c r="M45" s="358">
        <f t="shared" si="80"/>
        <v>0</v>
      </c>
      <c r="N45" s="360">
        <f t="shared" si="80"/>
        <v>112</v>
      </c>
      <c r="O45" s="361">
        <f t="shared" si="80"/>
        <v>0</v>
      </c>
      <c r="P45" s="362">
        <f t="shared" si="80"/>
        <v>342</v>
      </c>
      <c r="Q45" s="358">
        <f t="shared" si="80"/>
        <v>433</v>
      </c>
      <c r="R45" s="221">
        <f t="shared" si="80"/>
        <v>775</v>
      </c>
      <c r="S45" s="358">
        <f t="shared" ref="S45:AD45" si="81">SUM(S46:S62)</f>
        <v>31</v>
      </c>
      <c r="T45" s="359">
        <f t="shared" si="81"/>
        <v>38</v>
      </c>
      <c r="U45" s="358">
        <f t="shared" si="81"/>
        <v>64</v>
      </c>
      <c r="V45" s="358">
        <f t="shared" si="81"/>
        <v>30</v>
      </c>
      <c r="W45" s="358">
        <f t="shared" si="81"/>
        <v>30</v>
      </c>
      <c r="X45" s="358">
        <f t="shared" si="81"/>
        <v>0</v>
      </c>
      <c r="Y45" s="358">
        <f t="shared" si="81"/>
        <v>0</v>
      </c>
      <c r="Z45" s="358">
        <f t="shared" si="81"/>
        <v>0</v>
      </c>
      <c r="AA45" s="358">
        <f t="shared" si="81"/>
        <v>0</v>
      </c>
      <c r="AB45" s="360">
        <f t="shared" si="81"/>
        <v>613</v>
      </c>
      <c r="AC45" s="358">
        <f t="shared" si="81"/>
        <v>162</v>
      </c>
      <c r="AD45" s="363">
        <f t="shared" si="81"/>
        <v>775</v>
      </c>
    </row>
    <row r="46" spans="1:30" ht="33" customHeight="1" x14ac:dyDescent="0.25">
      <c r="A46" s="375" t="s">
        <v>56</v>
      </c>
      <c r="B46" s="375" t="s">
        <v>34</v>
      </c>
      <c r="C46" s="130" t="s">
        <v>57</v>
      </c>
      <c r="D46" s="115" t="s">
        <v>21</v>
      </c>
      <c r="E46" s="133" t="s">
        <v>253</v>
      </c>
      <c r="F46" s="373"/>
      <c r="G46" s="5">
        <v>2</v>
      </c>
      <c r="H46" s="27"/>
      <c r="I46" s="28"/>
      <c r="J46" s="28">
        <v>30</v>
      </c>
      <c r="K46" s="28"/>
      <c r="L46" s="28"/>
      <c r="M46" s="28"/>
      <c r="N46" s="29"/>
      <c r="O46" s="28"/>
      <c r="P46" s="29">
        <f t="shared" si="16"/>
        <v>20</v>
      </c>
      <c r="Q46" s="5">
        <f t="shared" ref="Q46:Q49" si="82">SUM(H46:O46)</f>
        <v>30</v>
      </c>
      <c r="R46" s="5">
        <f t="shared" ref="R46:R49" si="83">SUM(H46:P46)</f>
        <v>50</v>
      </c>
      <c r="S46" s="5">
        <f t="shared" ref="S46:S62" si="84">G46</f>
        <v>2</v>
      </c>
      <c r="T46" s="27"/>
      <c r="U46" s="28"/>
      <c r="V46" s="28">
        <v>30</v>
      </c>
      <c r="W46" s="28"/>
      <c r="X46" s="28"/>
      <c r="Y46" s="28"/>
      <c r="Z46" s="28"/>
      <c r="AA46" s="28"/>
      <c r="AB46" s="29">
        <f t="shared" ref="AB46:AB49" si="85">S46*25-AC46</f>
        <v>20</v>
      </c>
      <c r="AC46" s="5">
        <f t="shared" ref="AC46:AC49" si="86">SUM(T46:AA46)</f>
        <v>30</v>
      </c>
      <c r="AD46" s="268">
        <f>SUM(T46:AB46)</f>
        <v>50</v>
      </c>
    </row>
    <row r="47" spans="1:30" ht="41.25" customHeight="1" thickBot="1" x14ac:dyDescent="0.3">
      <c r="A47" s="389"/>
      <c r="B47" s="376"/>
      <c r="C47" s="125" t="s">
        <v>24</v>
      </c>
      <c r="D47" s="120" t="s">
        <v>21</v>
      </c>
      <c r="E47" s="126" t="s">
        <v>254</v>
      </c>
      <c r="F47" s="373"/>
      <c r="G47" s="6">
        <v>1</v>
      </c>
      <c r="H47" s="31"/>
      <c r="I47" s="32">
        <v>15</v>
      </c>
      <c r="J47" s="32"/>
      <c r="K47" s="139"/>
      <c r="L47" s="32"/>
      <c r="M47" s="32"/>
      <c r="N47" s="33"/>
      <c r="O47" s="32"/>
      <c r="P47" s="33">
        <f t="shared" si="16"/>
        <v>10</v>
      </c>
      <c r="Q47" s="6">
        <f t="shared" si="82"/>
        <v>15</v>
      </c>
      <c r="R47" s="6">
        <f t="shared" si="83"/>
        <v>25</v>
      </c>
      <c r="S47" s="6">
        <f t="shared" si="84"/>
        <v>1</v>
      </c>
      <c r="T47" s="31"/>
      <c r="U47" s="140">
        <v>8</v>
      </c>
      <c r="V47" s="32"/>
      <c r="W47" s="139"/>
      <c r="X47" s="32"/>
      <c r="Y47" s="32"/>
      <c r="Z47" s="32"/>
      <c r="AA47" s="32"/>
      <c r="AB47" s="33">
        <f t="shared" si="85"/>
        <v>17</v>
      </c>
      <c r="AC47" s="6">
        <f t="shared" si="86"/>
        <v>8</v>
      </c>
      <c r="AD47" s="272">
        <f>SUM(T47:AB47)</f>
        <v>25</v>
      </c>
    </row>
    <row r="48" spans="1:30" ht="33" customHeight="1" x14ac:dyDescent="0.25">
      <c r="A48" s="433" t="s">
        <v>58</v>
      </c>
      <c r="B48" s="433" t="s">
        <v>216</v>
      </c>
      <c r="C48" s="137" t="s">
        <v>162</v>
      </c>
      <c r="D48" s="131" t="s">
        <v>20</v>
      </c>
      <c r="E48" s="116" t="s">
        <v>245</v>
      </c>
      <c r="F48" s="373"/>
      <c r="G48" s="5">
        <v>3</v>
      </c>
      <c r="H48" s="27">
        <v>30</v>
      </c>
      <c r="I48" s="28"/>
      <c r="J48" s="28"/>
      <c r="K48" s="28"/>
      <c r="L48" s="28"/>
      <c r="M48" s="28"/>
      <c r="N48" s="29"/>
      <c r="O48" s="28"/>
      <c r="P48" s="29">
        <f t="shared" si="16"/>
        <v>45</v>
      </c>
      <c r="Q48" s="5">
        <f t="shared" si="82"/>
        <v>30</v>
      </c>
      <c r="R48" s="5">
        <f t="shared" si="83"/>
        <v>75</v>
      </c>
      <c r="S48" s="5">
        <f t="shared" si="84"/>
        <v>3</v>
      </c>
      <c r="T48" s="27">
        <v>10</v>
      </c>
      <c r="U48" s="28"/>
      <c r="V48" s="28"/>
      <c r="W48" s="28"/>
      <c r="X48" s="28"/>
      <c r="Y48" s="28"/>
      <c r="Z48" s="28"/>
      <c r="AA48" s="28"/>
      <c r="AB48" s="29">
        <f t="shared" si="85"/>
        <v>65</v>
      </c>
      <c r="AC48" s="5">
        <f t="shared" si="86"/>
        <v>10</v>
      </c>
      <c r="AD48" s="268">
        <f>SUM(T48:AB48)</f>
        <v>75</v>
      </c>
    </row>
    <row r="49" spans="1:30" ht="36.75" customHeight="1" thickBot="1" x14ac:dyDescent="0.3">
      <c r="A49" s="388"/>
      <c r="B49" s="388"/>
      <c r="C49" s="138" t="s">
        <v>163</v>
      </c>
      <c r="D49" s="118" t="s">
        <v>21</v>
      </c>
      <c r="E49" s="122" t="s">
        <v>245</v>
      </c>
      <c r="F49" s="373"/>
      <c r="G49" s="7">
        <v>2</v>
      </c>
      <c r="H49" s="35"/>
      <c r="I49" s="109">
        <v>30</v>
      </c>
      <c r="J49" s="109"/>
      <c r="K49" s="109"/>
      <c r="L49" s="109"/>
      <c r="M49" s="109"/>
      <c r="N49" s="36"/>
      <c r="O49" s="109"/>
      <c r="P49" s="36">
        <f t="shared" si="16"/>
        <v>20</v>
      </c>
      <c r="Q49" s="7">
        <f t="shared" si="82"/>
        <v>30</v>
      </c>
      <c r="R49" s="7">
        <f t="shared" si="83"/>
        <v>50</v>
      </c>
      <c r="S49" s="7">
        <f t="shared" si="84"/>
        <v>2</v>
      </c>
      <c r="T49" s="35"/>
      <c r="U49" s="109">
        <v>10</v>
      </c>
      <c r="V49" s="109"/>
      <c r="W49" s="109"/>
      <c r="X49" s="109"/>
      <c r="Y49" s="109"/>
      <c r="Z49" s="109"/>
      <c r="AA49" s="109"/>
      <c r="AB49" s="33">
        <f t="shared" si="85"/>
        <v>40</v>
      </c>
      <c r="AC49" s="6">
        <f t="shared" si="86"/>
        <v>10</v>
      </c>
      <c r="AD49" s="272">
        <f>SUM(T49:AB49)</f>
        <v>50</v>
      </c>
    </row>
    <row r="50" spans="1:30" ht="44.1" customHeight="1" x14ac:dyDescent="0.25">
      <c r="A50" s="394" t="s">
        <v>225</v>
      </c>
      <c r="B50" s="394" t="s">
        <v>59</v>
      </c>
      <c r="C50" s="130" t="s">
        <v>166</v>
      </c>
      <c r="D50" s="115" t="s">
        <v>21</v>
      </c>
      <c r="E50" s="192" t="s">
        <v>245</v>
      </c>
      <c r="F50" s="373"/>
      <c r="G50" s="5">
        <v>2</v>
      </c>
      <c r="H50" s="27">
        <v>3</v>
      </c>
      <c r="I50" s="28"/>
      <c r="J50" s="28"/>
      <c r="K50" s="28"/>
      <c r="L50" s="28"/>
      <c r="M50" s="28"/>
      <c r="N50" s="29">
        <v>20</v>
      </c>
      <c r="O50" s="28"/>
      <c r="P50" s="29">
        <f t="shared" ref="P50:P62" si="87">G50*25-Q50</f>
        <v>27</v>
      </c>
      <c r="Q50" s="5">
        <f t="shared" ref="Q50:Q62" si="88">SUM(H50:O50)</f>
        <v>23</v>
      </c>
      <c r="R50" s="5">
        <f t="shared" ref="R50:R62" si="89">SUM(H50:P50)</f>
        <v>50</v>
      </c>
      <c r="S50" s="5">
        <f t="shared" si="84"/>
        <v>2</v>
      </c>
      <c r="T50" s="27">
        <v>3</v>
      </c>
      <c r="U50" s="28"/>
      <c r="V50" s="28"/>
      <c r="W50" s="28"/>
      <c r="X50" s="28"/>
      <c r="Y50" s="28"/>
      <c r="Z50" s="28"/>
      <c r="AA50" s="28"/>
      <c r="AB50" s="39">
        <f t="shared" ref="AB50" si="90">S50*25-AC50</f>
        <v>47</v>
      </c>
      <c r="AC50" s="8">
        <f t="shared" ref="AC50" si="91">SUM(T50:AA50)</f>
        <v>3</v>
      </c>
      <c r="AD50" s="269">
        <f>SUM(T50:AB50)</f>
        <v>50</v>
      </c>
    </row>
    <row r="51" spans="1:30" ht="44.1" customHeight="1" x14ac:dyDescent="0.25">
      <c r="A51" s="395"/>
      <c r="B51" s="395"/>
      <c r="C51" s="142" t="s">
        <v>167</v>
      </c>
      <c r="D51" s="136" t="s">
        <v>21</v>
      </c>
      <c r="E51" s="193" t="s">
        <v>245</v>
      </c>
      <c r="F51" s="373"/>
      <c r="G51" s="7">
        <v>1</v>
      </c>
      <c r="H51" s="35"/>
      <c r="I51" s="113">
        <v>20</v>
      </c>
      <c r="J51" s="113"/>
      <c r="K51" s="113"/>
      <c r="L51" s="113"/>
      <c r="M51" s="113"/>
      <c r="N51" s="36"/>
      <c r="O51" s="113"/>
      <c r="P51" s="39">
        <f t="shared" ref="P51" si="92">G51*25-Q51</f>
        <v>5</v>
      </c>
      <c r="Q51" s="8">
        <f t="shared" ref="Q51" si="93">SUM(H51:O51)</f>
        <v>20</v>
      </c>
      <c r="R51" s="8">
        <f t="shared" ref="R51" si="94">SUM(H51:P51)</f>
        <v>25</v>
      </c>
      <c r="S51" s="7">
        <f t="shared" si="84"/>
        <v>1</v>
      </c>
      <c r="T51" s="35"/>
      <c r="U51" s="113">
        <v>10</v>
      </c>
      <c r="V51" s="113"/>
      <c r="W51" s="113"/>
      <c r="X51" s="113"/>
      <c r="Y51" s="113"/>
      <c r="Z51" s="113"/>
      <c r="AA51" s="113"/>
      <c r="AB51" s="39">
        <f t="shared" ref="AB51:AB53" si="95">S51*25-AC51</f>
        <v>15</v>
      </c>
      <c r="AC51" s="8">
        <f t="shared" ref="AC51:AC53" si="96">SUM(T51:AA51)</f>
        <v>10</v>
      </c>
      <c r="AD51" s="269">
        <f t="shared" ref="AD51:AD53" si="97">SUM(T51:AB51)</f>
        <v>25</v>
      </c>
    </row>
    <row r="52" spans="1:30" ht="44.1" customHeight="1" x14ac:dyDescent="0.25">
      <c r="A52" s="395"/>
      <c r="B52" s="395"/>
      <c r="C52" s="138" t="s">
        <v>168</v>
      </c>
      <c r="D52" s="132" t="s">
        <v>20</v>
      </c>
      <c r="E52" s="194" t="s">
        <v>245</v>
      </c>
      <c r="F52" s="373"/>
      <c r="G52" s="7">
        <v>3</v>
      </c>
      <c r="H52" s="35">
        <v>5</v>
      </c>
      <c r="I52" s="113"/>
      <c r="J52" s="113"/>
      <c r="K52" s="113"/>
      <c r="L52" s="113"/>
      <c r="M52" s="113"/>
      <c r="N52" s="36">
        <v>30</v>
      </c>
      <c r="O52" s="113"/>
      <c r="P52" s="39">
        <f t="shared" ref="P52" si="98">G52*25-Q52</f>
        <v>40</v>
      </c>
      <c r="Q52" s="8">
        <f t="shared" ref="Q52" si="99">SUM(H52:O52)</f>
        <v>35</v>
      </c>
      <c r="R52" s="8">
        <f t="shared" ref="R52" si="100">SUM(H52:P52)</f>
        <v>75</v>
      </c>
      <c r="S52" s="7">
        <f t="shared" si="84"/>
        <v>3</v>
      </c>
      <c r="T52" s="35">
        <v>5</v>
      </c>
      <c r="U52" s="113"/>
      <c r="V52" s="113"/>
      <c r="W52" s="113"/>
      <c r="X52" s="113"/>
      <c r="Y52" s="113"/>
      <c r="Z52" s="113"/>
      <c r="AA52" s="113"/>
      <c r="AB52" s="39">
        <f t="shared" si="95"/>
        <v>70</v>
      </c>
      <c r="AC52" s="8">
        <f t="shared" si="96"/>
        <v>5</v>
      </c>
      <c r="AD52" s="269">
        <f t="shared" si="97"/>
        <v>75</v>
      </c>
    </row>
    <row r="53" spans="1:30" ht="44.1" customHeight="1" thickBot="1" x14ac:dyDescent="0.3">
      <c r="A53" s="396"/>
      <c r="B53" s="396"/>
      <c r="C53" s="182" t="s">
        <v>169</v>
      </c>
      <c r="D53" s="136" t="s">
        <v>21</v>
      </c>
      <c r="E53" s="197" t="s">
        <v>245</v>
      </c>
      <c r="F53" s="373"/>
      <c r="G53" s="110">
        <v>2</v>
      </c>
      <c r="H53" s="143"/>
      <c r="I53" s="144">
        <v>30</v>
      </c>
      <c r="J53" s="144"/>
      <c r="K53" s="144"/>
      <c r="L53" s="144"/>
      <c r="M53" s="144"/>
      <c r="N53" s="145"/>
      <c r="O53" s="144"/>
      <c r="P53" s="33">
        <f t="shared" ref="P53" si="101">G53*25-Q53</f>
        <v>20</v>
      </c>
      <c r="Q53" s="6">
        <f t="shared" ref="Q53" si="102">SUM(H53:O53)</f>
        <v>30</v>
      </c>
      <c r="R53" s="6">
        <f t="shared" ref="R53" si="103">SUM(H53:P53)</f>
        <v>50</v>
      </c>
      <c r="S53" s="110">
        <f t="shared" si="84"/>
        <v>2</v>
      </c>
      <c r="T53" s="143"/>
      <c r="U53" s="144">
        <v>10</v>
      </c>
      <c r="V53" s="144"/>
      <c r="W53" s="144"/>
      <c r="X53" s="144"/>
      <c r="Y53" s="144"/>
      <c r="Z53" s="144"/>
      <c r="AA53" s="144"/>
      <c r="AB53" s="33">
        <f t="shared" si="95"/>
        <v>40</v>
      </c>
      <c r="AC53" s="6">
        <f t="shared" si="96"/>
        <v>10</v>
      </c>
      <c r="AD53" s="269">
        <f t="shared" si="97"/>
        <v>50</v>
      </c>
    </row>
    <row r="54" spans="1:30" ht="44.1" customHeight="1" x14ac:dyDescent="0.25">
      <c r="A54" s="394" t="s">
        <v>60</v>
      </c>
      <c r="B54" s="394" t="s">
        <v>217</v>
      </c>
      <c r="C54" s="137" t="s">
        <v>161</v>
      </c>
      <c r="D54" s="115" t="s">
        <v>21</v>
      </c>
      <c r="E54" s="192" t="s">
        <v>45</v>
      </c>
      <c r="F54" s="373"/>
      <c r="G54" s="8">
        <v>1</v>
      </c>
      <c r="H54" s="37">
        <v>8</v>
      </c>
      <c r="I54" s="209"/>
      <c r="J54" s="209"/>
      <c r="K54" s="209"/>
      <c r="L54" s="209"/>
      <c r="M54" s="209"/>
      <c r="N54" s="210"/>
      <c r="O54" s="209"/>
      <c r="P54" s="39">
        <f t="shared" ref="P54:P55" si="104">G54*25-Q54</f>
        <v>17</v>
      </c>
      <c r="Q54" s="8">
        <f t="shared" ref="Q54:Q55" si="105">SUM(H54:O54)</f>
        <v>8</v>
      </c>
      <c r="R54" s="8">
        <f t="shared" ref="R54:R55" si="106">SUM(H54:P54)</f>
        <v>25</v>
      </c>
      <c r="S54" s="8">
        <f t="shared" si="84"/>
        <v>1</v>
      </c>
      <c r="T54" s="37">
        <v>4</v>
      </c>
      <c r="U54" s="209"/>
      <c r="V54" s="209"/>
      <c r="W54" s="209"/>
      <c r="X54" s="209"/>
      <c r="Y54" s="209"/>
      <c r="Z54" s="209"/>
      <c r="AA54" s="209"/>
      <c r="AB54" s="29">
        <f t="shared" ref="AB54:AB58" si="107">S54*25-AC54</f>
        <v>21</v>
      </c>
      <c r="AC54" s="5">
        <f t="shared" ref="AC54:AC58" si="108">SUM(T54:AA54)</f>
        <v>4</v>
      </c>
      <c r="AD54" s="268">
        <f>SUM(T54:AB54)</f>
        <v>25</v>
      </c>
    </row>
    <row r="55" spans="1:30" ht="44.1" customHeight="1" x14ac:dyDescent="0.25">
      <c r="A55" s="395"/>
      <c r="B55" s="395"/>
      <c r="C55" s="138" t="s">
        <v>170</v>
      </c>
      <c r="D55" s="118" t="s">
        <v>21</v>
      </c>
      <c r="E55" s="194" t="s">
        <v>245</v>
      </c>
      <c r="F55" s="373"/>
      <c r="G55" s="8">
        <v>2</v>
      </c>
      <c r="H55" s="37">
        <v>10</v>
      </c>
      <c r="I55" s="38"/>
      <c r="J55" s="38"/>
      <c r="K55" s="38"/>
      <c r="L55" s="38"/>
      <c r="M55" s="38"/>
      <c r="N55" s="39">
        <v>20</v>
      </c>
      <c r="O55" s="38"/>
      <c r="P55" s="39">
        <f t="shared" si="104"/>
        <v>20</v>
      </c>
      <c r="Q55" s="8">
        <f t="shared" si="105"/>
        <v>30</v>
      </c>
      <c r="R55" s="8">
        <f t="shared" si="106"/>
        <v>50</v>
      </c>
      <c r="S55" s="8">
        <f t="shared" si="84"/>
        <v>2</v>
      </c>
      <c r="T55" s="37">
        <v>5</v>
      </c>
      <c r="U55" s="38"/>
      <c r="V55" s="38"/>
      <c r="W55" s="38"/>
      <c r="X55" s="38"/>
      <c r="Y55" s="38"/>
      <c r="Z55" s="38"/>
      <c r="AA55" s="38"/>
      <c r="AB55" s="36">
        <f t="shared" si="107"/>
        <v>45</v>
      </c>
      <c r="AC55" s="7">
        <f t="shared" si="108"/>
        <v>5</v>
      </c>
      <c r="AD55" s="271">
        <f t="shared" ref="AD55:AD60" si="109">SUM(T55:AB55)</f>
        <v>50</v>
      </c>
    </row>
    <row r="56" spans="1:30" ht="44.1" customHeight="1" x14ac:dyDescent="0.25">
      <c r="A56" s="395"/>
      <c r="B56" s="395"/>
      <c r="C56" s="211" t="s">
        <v>171</v>
      </c>
      <c r="D56" s="136" t="s">
        <v>21</v>
      </c>
      <c r="E56" s="333" t="s">
        <v>245</v>
      </c>
      <c r="F56" s="373"/>
      <c r="G56" s="7">
        <v>2</v>
      </c>
      <c r="H56" s="35"/>
      <c r="I56" s="113"/>
      <c r="J56" s="113"/>
      <c r="K56" s="113">
        <v>30</v>
      </c>
      <c r="L56" s="113"/>
      <c r="M56" s="113"/>
      <c r="N56" s="36"/>
      <c r="O56" s="113"/>
      <c r="P56" s="36">
        <f>G56*25-Q56</f>
        <v>20</v>
      </c>
      <c r="Q56" s="7">
        <f t="shared" si="88"/>
        <v>30</v>
      </c>
      <c r="R56" s="7">
        <f t="shared" si="89"/>
        <v>50</v>
      </c>
      <c r="S56" s="7">
        <f t="shared" si="84"/>
        <v>2</v>
      </c>
      <c r="T56" s="35"/>
      <c r="U56" s="113"/>
      <c r="V56" s="113"/>
      <c r="W56" s="113">
        <v>15</v>
      </c>
      <c r="X56" s="113"/>
      <c r="Y56" s="113"/>
      <c r="Z56" s="113"/>
      <c r="AA56" s="113"/>
      <c r="AB56" s="36">
        <f t="shared" si="107"/>
        <v>35</v>
      </c>
      <c r="AC56" s="7">
        <f t="shared" si="108"/>
        <v>15</v>
      </c>
      <c r="AD56" s="271">
        <f t="shared" si="109"/>
        <v>50</v>
      </c>
    </row>
    <row r="57" spans="1:30" ht="44.1" customHeight="1" x14ac:dyDescent="0.25">
      <c r="A57" s="395"/>
      <c r="B57" s="395"/>
      <c r="C57" s="211" t="s">
        <v>164</v>
      </c>
      <c r="D57" s="136" t="s">
        <v>21</v>
      </c>
      <c r="E57" s="193" t="s">
        <v>45</v>
      </c>
      <c r="F57" s="373"/>
      <c r="G57" s="8">
        <v>2</v>
      </c>
      <c r="H57" s="37">
        <v>10</v>
      </c>
      <c r="I57" s="38"/>
      <c r="J57" s="38"/>
      <c r="K57" s="38"/>
      <c r="L57" s="38"/>
      <c r="M57" s="38"/>
      <c r="N57" s="39"/>
      <c r="O57" s="38"/>
      <c r="P57" s="39">
        <f t="shared" ref="P57:P58" si="110">G57*25-Q57</f>
        <v>40</v>
      </c>
      <c r="Q57" s="8">
        <f t="shared" ref="Q57:Q58" si="111">SUM(H57:O57)</f>
        <v>10</v>
      </c>
      <c r="R57" s="8">
        <f t="shared" ref="R57:R58" si="112">SUM(H57:P57)</f>
        <v>50</v>
      </c>
      <c r="S57" s="8">
        <f t="shared" si="84"/>
        <v>2</v>
      </c>
      <c r="T57" s="37">
        <v>7</v>
      </c>
      <c r="U57" s="38"/>
      <c r="V57" s="38"/>
      <c r="W57" s="38"/>
      <c r="X57" s="38"/>
      <c r="Y57" s="38"/>
      <c r="Z57" s="38"/>
      <c r="AA57" s="38"/>
      <c r="AB57" s="36">
        <f t="shared" si="107"/>
        <v>43</v>
      </c>
      <c r="AC57" s="7">
        <f t="shared" si="108"/>
        <v>7</v>
      </c>
      <c r="AD57" s="271">
        <f t="shared" si="109"/>
        <v>50</v>
      </c>
    </row>
    <row r="58" spans="1:30" ht="44.1" customHeight="1" x14ac:dyDescent="0.25">
      <c r="A58" s="395"/>
      <c r="B58" s="395"/>
      <c r="C58" s="315" t="s">
        <v>165</v>
      </c>
      <c r="D58" s="118" t="s">
        <v>21</v>
      </c>
      <c r="E58" s="289" t="s">
        <v>45</v>
      </c>
      <c r="F58" s="373"/>
      <c r="G58" s="7">
        <v>2</v>
      </c>
      <c r="H58" s="35"/>
      <c r="I58" s="113"/>
      <c r="J58" s="113"/>
      <c r="K58" s="113">
        <v>20</v>
      </c>
      <c r="L58" s="113"/>
      <c r="M58" s="113"/>
      <c r="N58" s="36"/>
      <c r="O58" s="113"/>
      <c r="P58" s="36">
        <f t="shared" si="110"/>
        <v>30</v>
      </c>
      <c r="Q58" s="7">
        <f t="shared" si="111"/>
        <v>20</v>
      </c>
      <c r="R58" s="7">
        <f t="shared" si="112"/>
        <v>50</v>
      </c>
      <c r="S58" s="7">
        <f t="shared" si="84"/>
        <v>2</v>
      </c>
      <c r="T58" s="35"/>
      <c r="U58" s="113"/>
      <c r="V58" s="113"/>
      <c r="W58" s="113">
        <v>15</v>
      </c>
      <c r="X58" s="113"/>
      <c r="Y58" s="113"/>
      <c r="Z58" s="113"/>
      <c r="AA58" s="113"/>
      <c r="AB58" s="36">
        <f t="shared" si="107"/>
        <v>35</v>
      </c>
      <c r="AC58" s="7">
        <f t="shared" si="108"/>
        <v>15</v>
      </c>
      <c r="AD58" s="271">
        <f t="shared" si="109"/>
        <v>50</v>
      </c>
    </row>
    <row r="59" spans="1:30" ht="57.95" customHeight="1" x14ac:dyDescent="0.25">
      <c r="A59" s="395"/>
      <c r="B59" s="395"/>
      <c r="C59" s="217" t="s">
        <v>196</v>
      </c>
      <c r="D59" s="136" t="s">
        <v>21</v>
      </c>
      <c r="E59" s="193" t="s">
        <v>245</v>
      </c>
      <c r="F59" s="373"/>
      <c r="G59" s="8">
        <v>1</v>
      </c>
      <c r="H59" s="212">
        <v>10</v>
      </c>
      <c r="I59" s="38"/>
      <c r="J59" s="38"/>
      <c r="K59" s="38"/>
      <c r="L59" s="38"/>
      <c r="M59" s="38"/>
      <c r="N59" s="38">
        <v>12</v>
      </c>
      <c r="O59" s="38"/>
      <c r="P59" s="39">
        <f t="shared" si="87"/>
        <v>3</v>
      </c>
      <c r="Q59" s="8">
        <f t="shared" si="88"/>
        <v>22</v>
      </c>
      <c r="R59" s="8">
        <f t="shared" si="89"/>
        <v>25</v>
      </c>
      <c r="S59" s="8">
        <f t="shared" si="84"/>
        <v>1</v>
      </c>
      <c r="T59" s="37">
        <v>2</v>
      </c>
      <c r="U59" s="38"/>
      <c r="V59" s="38"/>
      <c r="W59" s="38"/>
      <c r="X59" s="38"/>
      <c r="Y59" s="38"/>
      <c r="Z59" s="38"/>
      <c r="AA59" s="38"/>
      <c r="AB59" s="39">
        <f t="shared" ref="AB59:AB62" si="113">S59*25-AC59</f>
        <v>23</v>
      </c>
      <c r="AC59" s="8">
        <f t="shared" ref="AC59:AC62" si="114">SUM(T59:AA59)</f>
        <v>2</v>
      </c>
      <c r="AD59" s="271">
        <f t="shared" si="109"/>
        <v>25</v>
      </c>
    </row>
    <row r="60" spans="1:30" ht="57.95" customHeight="1" thickBot="1" x14ac:dyDescent="0.3">
      <c r="A60" s="396"/>
      <c r="B60" s="396"/>
      <c r="C60" s="74" t="s">
        <v>197</v>
      </c>
      <c r="D60" s="120" t="s">
        <v>21</v>
      </c>
      <c r="E60" s="332" t="s">
        <v>245</v>
      </c>
      <c r="F60" s="373"/>
      <c r="G60" s="6">
        <v>1</v>
      </c>
      <c r="H60" s="280"/>
      <c r="I60" s="32">
        <v>20</v>
      </c>
      <c r="J60" s="32"/>
      <c r="K60" s="32"/>
      <c r="L60" s="32"/>
      <c r="M60" s="32"/>
      <c r="N60" s="33"/>
      <c r="O60" s="32"/>
      <c r="P60" s="33">
        <f t="shared" ref="P60" si="115">G60*25-Q60</f>
        <v>5</v>
      </c>
      <c r="Q60" s="6">
        <f t="shared" ref="Q60" si="116">SUM(H60:O60)</f>
        <v>20</v>
      </c>
      <c r="R60" s="6">
        <f t="shared" ref="R60" si="117">SUM(H60:P60)</f>
        <v>25</v>
      </c>
      <c r="S60" s="6">
        <f t="shared" si="84"/>
        <v>1</v>
      </c>
      <c r="T60" s="31"/>
      <c r="U60" s="32">
        <v>10</v>
      </c>
      <c r="V60" s="32"/>
      <c r="W60" s="32"/>
      <c r="X60" s="32"/>
      <c r="Y60" s="32"/>
      <c r="Z60" s="32"/>
      <c r="AA60" s="32"/>
      <c r="AB60" s="33">
        <f t="shared" si="113"/>
        <v>15</v>
      </c>
      <c r="AC60" s="6">
        <f t="shared" si="114"/>
        <v>10</v>
      </c>
      <c r="AD60" s="272">
        <f t="shared" si="109"/>
        <v>25</v>
      </c>
    </row>
    <row r="61" spans="1:30" ht="57.95" customHeight="1" x14ac:dyDescent="0.25">
      <c r="A61" s="386" t="s">
        <v>199</v>
      </c>
      <c r="B61" s="386" t="s">
        <v>198</v>
      </c>
      <c r="C61" s="208" t="s">
        <v>172</v>
      </c>
      <c r="D61" s="136" t="s">
        <v>21</v>
      </c>
      <c r="E61" s="279" t="s">
        <v>245</v>
      </c>
      <c r="F61" s="373"/>
      <c r="G61" s="195">
        <v>2</v>
      </c>
      <c r="H61" s="43">
        <v>10</v>
      </c>
      <c r="I61" s="44"/>
      <c r="J61" s="44"/>
      <c r="K61" s="44"/>
      <c r="L61" s="44"/>
      <c r="M61" s="44"/>
      <c r="N61" s="45">
        <v>30</v>
      </c>
      <c r="O61" s="44"/>
      <c r="P61" s="39">
        <f t="shared" ref="P61" si="118">G61*25-Q61</f>
        <v>10</v>
      </c>
      <c r="Q61" s="8">
        <f t="shared" ref="Q61" si="119">SUM(H61:O61)</f>
        <v>40</v>
      </c>
      <c r="R61" s="8">
        <f t="shared" ref="R61" si="120">SUM(H61:P61)</f>
        <v>50</v>
      </c>
      <c r="S61" s="195">
        <f t="shared" si="84"/>
        <v>2</v>
      </c>
      <c r="T61" s="43">
        <v>2</v>
      </c>
      <c r="U61" s="44"/>
      <c r="V61" s="44"/>
      <c r="W61" s="44"/>
      <c r="X61" s="44"/>
      <c r="Y61" s="44"/>
      <c r="Z61" s="44"/>
      <c r="AA61" s="44"/>
      <c r="AB61" s="39">
        <f t="shared" si="113"/>
        <v>48</v>
      </c>
      <c r="AC61" s="8">
        <f t="shared" si="114"/>
        <v>2</v>
      </c>
      <c r="AD61" s="269">
        <f>SUM(T61:AB61)</f>
        <v>50</v>
      </c>
    </row>
    <row r="62" spans="1:30" ht="57.95" customHeight="1" thickBot="1" x14ac:dyDescent="0.3">
      <c r="A62" s="388"/>
      <c r="B62" s="388"/>
      <c r="C62" s="213" t="s">
        <v>173</v>
      </c>
      <c r="D62" s="123" t="s">
        <v>21</v>
      </c>
      <c r="E62" s="197" t="s">
        <v>45</v>
      </c>
      <c r="F62" s="374"/>
      <c r="G62" s="6">
        <v>2</v>
      </c>
      <c r="H62" s="31"/>
      <c r="I62" s="32">
        <v>40</v>
      </c>
      <c r="J62" s="32"/>
      <c r="K62" s="32"/>
      <c r="L62" s="32"/>
      <c r="M62" s="32"/>
      <c r="N62" s="33"/>
      <c r="O62" s="32"/>
      <c r="P62" s="33">
        <f t="shared" si="87"/>
        <v>10</v>
      </c>
      <c r="Q62" s="110">
        <f t="shared" si="88"/>
        <v>40</v>
      </c>
      <c r="R62" s="24">
        <f t="shared" si="89"/>
        <v>50</v>
      </c>
      <c r="S62" s="6">
        <f t="shared" si="84"/>
        <v>2</v>
      </c>
      <c r="T62" s="31"/>
      <c r="U62" s="32">
        <v>16</v>
      </c>
      <c r="V62" s="32"/>
      <c r="W62" s="32"/>
      <c r="X62" s="32"/>
      <c r="Y62" s="32"/>
      <c r="Z62" s="32"/>
      <c r="AA62" s="32"/>
      <c r="AB62" s="145">
        <f t="shared" si="113"/>
        <v>34</v>
      </c>
      <c r="AC62" s="200">
        <f t="shared" si="114"/>
        <v>16</v>
      </c>
      <c r="AD62" s="272">
        <f>SUM(T62:AB62)</f>
        <v>50</v>
      </c>
    </row>
    <row r="63" spans="1:30" ht="24.75" customHeight="1" thickBot="1" x14ac:dyDescent="0.3">
      <c r="A63" s="408" t="s">
        <v>61</v>
      </c>
      <c r="B63" s="409"/>
      <c r="C63" s="409"/>
      <c r="D63" s="410"/>
      <c r="E63" s="411"/>
      <c r="F63" s="444" t="s">
        <v>61</v>
      </c>
      <c r="G63" s="110">
        <f t="shared" ref="G63:R63" si="121">SUM(G64:G83)</f>
        <v>29</v>
      </c>
      <c r="H63" s="24">
        <f t="shared" si="121"/>
        <v>50</v>
      </c>
      <c r="I63" s="110">
        <f t="shared" si="121"/>
        <v>0</v>
      </c>
      <c r="J63" s="110">
        <f t="shared" si="121"/>
        <v>30</v>
      </c>
      <c r="K63" s="110">
        <f t="shared" si="121"/>
        <v>40</v>
      </c>
      <c r="L63" s="110">
        <f t="shared" si="121"/>
        <v>20</v>
      </c>
      <c r="M63" s="110">
        <f t="shared" si="121"/>
        <v>0</v>
      </c>
      <c r="N63" s="90">
        <f t="shared" si="121"/>
        <v>120</v>
      </c>
      <c r="O63" s="23">
        <f t="shared" si="121"/>
        <v>115</v>
      </c>
      <c r="P63" s="148">
        <f t="shared" si="121"/>
        <v>350</v>
      </c>
      <c r="Q63" s="110">
        <f t="shared" si="121"/>
        <v>375</v>
      </c>
      <c r="R63" s="81">
        <f t="shared" si="121"/>
        <v>725</v>
      </c>
      <c r="S63" s="110">
        <f t="shared" ref="S63:AD63" si="122">SUM(S64:S83)</f>
        <v>29</v>
      </c>
      <c r="T63" s="24">
        <f t="shared" si="122"/>
        <v>30</v>
      </c>
      <c r="U63" s="110">
        <f t="shared" si="122"/>
        <v>0</v>
      </c>
      <c r="V63" s="110">
        <f t="shared" si="122"/>
        <v>30</v>
      </c>
      <c r="W63" s="110">
        <f t="shared" si="122"/>
        <v>20</v>
      </c>
      <c r="X63" s="110">
        <f t="shared" si="122"/>
        <v>20</v>
      </c>
      <c r="Y63" s="110">
        <f t="shared" si="122"/>
        <v>0</v>
      </c>
      <c r="Z63" s="110">
        <f t="shared" si="122"/>
        <v>50</v>
      </c>
      <c r="AA63" s="110">
        <f t="shared" si="122"/>
        <v>30</v>
      </c>
      <c r="AB63" s="90">
        <f t="shared" si="122"/>
        <v>545</v>
      </c>
      <c r="AC63" s="110">
        <f t="shared" si="122"/>
        <v>180</v>
      </c>
      <c r="AD63" s="270">
        <f t="shared" si="122"/>
        <v>725</v>
      </c>
    </row>
    <row r="64" spans="1:30" ht="44.1" customHeight="1" x14ac:dyDescent="0.25">
      <c r="A64" s="434" t="s">
        <v>62</v>
      </c>
      <c r="B64" s="375" t="s">
        <v>35</v>
      </c>
      <c r="C64" s="130" t="s">
        <v>63</v>
      </c>
      <c r="D64" s="115" t="s">
        <v>21</v>
      </c>
      <c r="E64" s="133" t="s">
        <v>253</v>
      </c>
      <c r="F64" s="400"/>
      <c r="G64" s="5">
        <v>2</v>
      </c>
      <c r="H64" s="27"/>
      <c r="I64" s="28"/>
      <c r="J64" s="28">
        <v>30</v>
      </c>
      <c r="K64" s="28"/>
      <c r="L64" s="28"/>
      <c r="M64" s="28"/>
      <c r="N64" s="29"/>
      <c r="O64" s="28"/>
      <c r="P64" s="29">
        <f t="shared" ref="P64:P83" si="123">G64*25-Q64</f>
        <v>20</v>
      </c>
      <c r="Q64" s="5">
        <f t="shared" ref="Q64:Q72" si="124">SUM(H64:O64)</f>
        <v>30</v>
      </c>
      <c r="R64" s="5">
        <f t="shared" si="7"/>
        <v>50</v>
      </c>
      <c r="S64" s="5">
        <f>G64</f>
        <v>2</v>
      </c>
      <c r="T64" s="27"/>
      <c r="U64" s="28"/>
      <c r="V64" s="28">
        <v>30</v>
      </c>
      <c r="W64" s="28"/>
      <c r="X64" s="28"/>
      <c r="Y64" s="28"/>
      <c r="Z64" s="28"/>
      <c r="AA64" s="28"/>
      <c r="AB64" s="29">
        <f t="shared" ref="AB64:AB95" si="125">S64*25-AC64</f>
        <v>20</v>
      </c>
      <c r="AC64" s="5">
        <f t="shared" ref="AC64:AC95" si="126">SUM(T64:AA64)</f>
        <v>30</v>
      </c>
      <c r="AD64" s="268">
        <f>SUM(T64:AB64)</f>
        <v>50</v>
      </c>
    </row>
    <row r="65" spans="1:31" ht="44.1" customHeight="1" x14ac:dyDescent="0.25">
      <c r="A65" s="435"/>
      <c r="B65" s="393"/>
      <c r="C65" s="142" t="s">
        <v>25</v>
      </c>
      <c r="D65" s="136" t="s">
        <v>212</v>
      </c>
      <c r="E65" s="194" t="s">
        <v>252</v>
      </c>
      <c r="F65" s="400"/>
      <c r="G65" s="7">
        <v>1</v>
      </c>
      <c r="H65" s="35"/>
      <c r="I65" s="113"/>
      <c r="J65" s="113"/>
      <c r="K65" s="113"/>
      <c r="L65" s="113">
        <v>20</v>
      </c>
      <c r="M65" s="113"/>
      <c r="N65" s="36"/>
      <c r="O65" s="113"/>
      <c r="P65" s="36">
        <f t="shared" si="123"/>
        <v>5</v>
      </c>
      <c r="Q65" s="7">
        <f t="shared" si="124"/>
        <v>20</v>
      </c>
      <c r="R65" s="7">
        <f t="shared" si="7"/>
        <v>25</v>
      </c>
      <c r="S65" s="7">
        <f>G65</f>
        <v>1</v>
      </c>
      <c r="T65" s="35"/>
      <c r="U65" s="113"/>
      <c r="V65" s="113"/>
      <c r="W65" s="113"/>
      <c r="X65" s="113">
        <v>20</v>
      </c>
      <c r="Y65" s="113"/>
      <c r="Z65" s="113"/>
      <c r="AA65" s="113"/>
      <c r="AB65" s="36">
        <f t="shared" si="125"/>
        <v>5</v>
      </c>
      <c r="AC65" s="7">
        <f t="shared" si="126"/>
        <v>20</v>
      </c>
      <c r="AD65" s="271">
        <f t="shared" ref="AD65:AD67" si="127">SUM(T65:AB65)</f>
        <v>25</v>
      </c>
    </row>
    <row r="66" spans="1:31" ht="44.1" customHeight="1" x14ac:dyDescent="0.25">
      <c r="A66" s="436"/>
      <c r="B66" s="389"/>
      <c r="C66" s="125" t="s">
        <v>7</v>
      </c>
      <c r="D66" s="118" t="s">
        <v>21</v>
      </c>
      <c r="E66" s="346" t="s">
        <v>252</v>
      </c>
      <c r="F66" s="400"/>
      <c r="G66" s="7">
        <v>1</v>
      </c>
      <c r="H66" s="35">
        <v>2</v>
      </c>
      <c r="I66" s="113"/>
      <c r="J66" s="113"/>
      <c r="K66" s="113"/>
      <c r="L66" s="113"/>
      <c r="M66" s="113"/>
      <c r="N66" s="36">
        <v>7</v>
      </c>
      <c r="O66" s="113"/>
      <c r="P66" s="36">
        <f t="shared" si="123"/>
        <v>16</v>
      </c>
      <c r="Q66" s="7">
        <f t="shared" si="124"/>
        <v>9</v>
      </c>
      <c r="R66" s="7">
        <f t="shared" si="7"/>
        <v>25</v>
      </c>
      <c r="S66" s="7">
        <f>G66</f>
        <v>1</v>
      </c>
      <c r="T66" s="35">
        <v>2</v>
      </c>
      <c r="U66" s="113"/>
      <c r="V66" s="113"/>
      <c r="W66" s="113"/>
      <c r="X66" s="113"/>
      <c r="Y66" s="113"/>
      <c r="Z66" s="113">
        <v>7</v>
      </c>
      <c r="AA66" s="113"/>
      <c r="AB66" s="36">
        <f t="shared" si="125"/>
        <v>16</v>
      </c>
      <c r="AC66" s="7">
        <f t="shared" si="126"/>
        <v>9</v>
      </c>
      <c r="AD66" s="271">
        <f t="shared" si="127"/>
        <v>25</v>
      </c>
    </row>
    <row r="67" spans="1:31" ht="44.1" customHeight="1" thickBot="1" x14ac:dyDescent="0.3">
      <c r="A67" s="437"/>
      <c r="B67" s="376"/>
      <c r="C67" s="128" t="s">
        <v>64</v>
      </c>
      <c r="D67" s="120" t="s">
        <v>21</v>
      </c>
      <c r="E67" s="346" t="s">
        <v>252</v>
      </c>
      <c r="F67" s="400"/>
      <c r="G67" s="6">
        <v>1</v>
      </c>
      <c r="H67" s="60">
        <v>2</v>
      </c>
      <c r="I67" s="32"/>
      <c r="J67" s="32"/>
      <c r="K67" s="32"/>
      <c r="L67" s="32"/>
      <c r="M67" s="32"/>
      <c r="N67" s="33">
        <v>7</v>
      </c>
      <c r="O67" s="32"/>
      <c r="P67" s="102">
        <f t="shared" si="123"/>
        <v>16</v>
      </c>
      <c r="Q67" s="6">
        <f t="shared" si="124"/>
        <v>9</v>
      </c>
      <c r="R67" s="100">
        <f t="shared" si="7"/>
        <v>25</v>
      </c>
      <c r="S67" s="6">
        <f>G67</f>
        <v>1</v>
      </c>
      <c r="T67" s="60">
        <v>2</v>
      </c>
      <c r="U67" s="32"/>
      <c r="V67" s="32"/>
      <c r="W67" s="32"/>
      <c r="X67" s="32"/>
      <c r="Y67" s="32"/>
      <c r="Z67" s="32">
        <v>7</v>
      </c>
      <c r="AA67" s="32"/>
      <c r="AB67" s="33">
        <f t="shared" si="125"/>
        <v>16</v>
      </c>
      <c r="AC67" s="6">
        <f t="shared" si="126"/>
        <v>9</v>
      </c>
      <c r="AD67" s="269">
        <f t="shared" si="127"/>
        <v>25</v>
      </c>
    </row>
    <row r="68" spans="1:31" ht="60.75" customHeight="1" x14ac:dyDescent="0.25">
      <c r="A68" s="386" t="s">
        <v>65</v>
      </c>
      <c r="B68" s="386" t="s">
        <v>218</v>
      </c>
      <c r="C68" s="130" t="s">
        <v>66</v>
      </c>
      <c r="D68" s="115" t="s">
        <v>21</v>
      </c>
      <c r="E68" s="192" t="s">
        <v>45</v>
      </c>
      <c r="F68" s="400"/>
      <c r="G68" s="5">
        <v>3</v>
      </c>
      <c r="H68" s="27">
        <v>2</v>
      </c>
      <c r="I68" s="28"/>
      <c r="J68" s="28"/>
      <c r="K68" s="28"/>
      <c r="L68" s="28"/>
      <c r="M68" s="28"/>
      <c r="N68" s="29">
        <v>30</v>
      </c>
      <c r="O68" s="28"/>
      <c r="P68" s="29">
        <f t="shared" si="123"/>
        <v>43</v>
      </c>
      <c r="Q68" s="5">
        <f t="shared" si="124"/>
        <v>32</v>
      </c>
      <c r="R68" s="5">
        <f t="shared" si="7"/>
        <v>75</v>
      </c>
      <c r="S68" s="5">
        <f>G68</f>
        <v>3</v>
      </c>
      <c r="T68" s="27">
        <v>2</v>
      </c>
      <c r="U68" s="28"/>
      <c r="V68" s="28"/>
      <c r="W68" s="28"/>
      <c r="X68" s="28"/>
      <c r="Y68" s="28"/>
      <c r="Z68" s="28"/>
      <c r="AA68" s="28"/>
      <c r="AB68" s="29">
        <f t="shared" si="125"/>
        <v>73</v>
      </c>
      <c r="AC68" s="5">
        <f t="shared" si="126"/>
        <v>2</v>
      </c>
      <c r="AD68" s="268">
        <f>SUM(T68:AB68)</f>
        <v>75</v>
      </c>
    </row>
    <row r="69" spans="1:31" s="47" customFormat="1" ht="55.5" customHeight="1" x14ac:dyDescent="0.3">
      <c r="A69" s="387"/>
      <c r="B69" s="391"/>
      <c r="C69" s="208" t="s">
        <v>187</v>
      </c>
      <c r="D69" s="136" t="s">
        <v>21</v>
      </c>
      <c r="E69" s="226" t="s">
        <v>245</v>
      </c>
      <c r="F69" s="400"/>
      <c r="G69" s="8">
        <v>3</v>
      </c>
      <c r="H69" s="37"/>
      <c r="I69" s="38"/>
      <c r="J69" s="38"/>
      <c r="K69" s="38"/>
      <c r="L69" s="38"/>
      <c r="M69" s="38"/>
      <c r="N69" s="39"/>
      <c r="O69" s="38">
        <v>60</v>
      </c>
      <c r="P69" s="207">
        <f t="shared" si="123"/>
        <v>15</v>
      </c>
      <c r="Q69" s="8">
        <f t="shared" si="124"/>
        <v>60</v>
      </c>
      <c r="R69" s="8">
        <v>75</v>
      </c>
      <c r="S69" s="8">
        <v>3</v>
      </c>
      <c r="T69" s="59"/>
      <c r="U69" s="38"/>
      <c r="V69" s="38"/>
      <c r="W69" s="38"/>
      <c r="X69" s="38"/>
      <c r="Y69" s="38"/>
      <c r="Z69" s="38"/>
      <c r="AA69" s="38">
        <v>15</v>
      </c>
      <c r="AB69" s="36">
        <f t="shared" ref="AB69:AB70" si="128">S69*25-AC69</f>
        <v>60</v>
      </c>
      <c r="AC69" s="7">
        <f t="shared" ref="AC69:AC70" si="129">SUM(T69:AA69)</f>
        <v>15</v>
      </c>
      <c r="AD69" s="271">
        <f t="shared" ref="AD69:AD70" si="130">SUM(T69:AB69)</f>
        <v>75</v>
      </c>
    </row>
    <row r="70" spans="1:31" s="47" customFormat="1" ht="63" customHeight="1" thickBot="1" x14ac:dyDescent="0.35">
      <c r="A70" s="388"/>
      <c r="B70" s="392"/>
      <c r="C70" s="183" t="s">
        <v>188</v>
      </c>
      <c r="D70" s="120" t="s">
        <v>21</v>
      </c>
      <c r="E70" s="171" t="s">
        <v>245</v>
      </c>
      <c r="F70" s="400"/>
      <c r="G70" s="6">
        <v>3</v>
      </c>
      <c r="H70" s="143"/>
      <c r="I70" s="144"/>
      <c r="J70" s="144"/>
      <c r="K70" s="144"/>
      <c r="L70" s="144"/>
      <c r="M70" s="144"/>
      <c r="N70" s="145"/>
      <c r="O70" s="144">
        <v>55</v>
      </c>
      <c r="P70" s="145">
        <f t="shared" si="123"/>
        <v>20</v>
      </c>
      <c r="Q70" s="196">
        <f t="shared" si="124"/>
        <v>55</v>
      </c>
      <c r="R70" s="196">
        <v>75</v>
      </c>
      <c r="S70" s="6">
        <v>3</v>
      </c>
      <c r="T70" s="219"/>
      <c r="U70" s="144"/>
      <c r="V70" s="144"/>
      <c r="W70" s="144"/>
      <c r="X70" s="144"/>
      <c r="Y70" s="144"/>
      <c r="Z70" s="144"/>
      <c r="AA70" s="144">
        <v>15</v>
      </c>
      <c r="AB70" s="33">
        <f t="shared" si="128"/>
        <v>60</v>
      </c>
      <c r="AC70" s="6">
        <f t="shared" si="129"/>
        <v>15</v>
      </c>
      <c r="AD70" s="269">
        <f t="shared" si="130"/>
        <v>75</v>
      </c>
    </row>
    <row r="71" spans="1:31" ht="48" customHeight="1" x14ac:dyDescent="0.25">
      <c r="A71" s="438" t="s">
        <v>219</v>
      </c>
      <c r="B71" s="438" t="s">
        <v>220</v>
      </c>
      <c r="C71" s="218" t="s">
        <v>67</v>
      </c>
      <c r="D71" s="215" t="s">
        <v>21</v>
      </c>
      <c r="E71" s="214" t="s">
        <v>41</v>
      </c>
      <c r="F71" s="400"/>
      <c r="G71" s="8">
        <v>1</v>
      </c>
      <c r="H71" s="37">
        <v>2</v>
      </c>
      <c r="I71" s="38"/>
      <c r="J71" s="38"/>
      <c r="K71" s="38"/>
      <c r="L71" s="38"/>
      <c r="M71" s="38"/>
      <c r="N71" s="39">
        <v>20</v>
      </c>
      <c r="O71" s="38"/>
      <c r="P71" s="39">
        <f t="shared" si="123"/>
        <v>3</v>
      </c>
      <c r="Q71" s="8">
        <f t="shared" si="124"/>
        <v>22</v>
      </c>
      <c r="R71" s="8">
        <f t="shared" si="7"/>
        <v>25</v>
      </c>
      <c r="S71" s="8">
        <f>G71</f>
        <v>1</v>
      </c>
      <c r="T71" s="37">
        <v>2</v>
      </c>
      <c r="U71" s="38"/>
      <c r="V71" s="38"/>
      <c r="W71" s="38"/>
      <c r="X71" s="38"/>
      <c r="Y71" s="38"/>
      <c r="Z71" s="38">
        <v>10</v>
      </c>
      <c r="AA71" s="38"/>
      <c r="AB71" s="29">
        <f t="shared" ref="AB71" si="131">S71*25-AC71</f>
        <v>13</v>
      </c>
      <c r="AC71" s="5">
        <f t="shared" ref="AC71" si="132">SUM(T71:AA71)</f>
        <v>12</v>
      </c>
      <c r="AD71" s="268">
        <f>SUM(T71:AB71)</f>
        <v>25</v>
      </c>
    </row>
    <row r="72" spans="1:31" ht="48" customHeight="1" x14ac:dyDescent="0.25">
      <c r="A72" s="387"/>
      <c r="B72" s="412"/>
      <c r="C72" s="216" t="s">
        <v>174</v>
      </c>
      <c r="D72" s="132" t="s">
        <v>20</v>
      </c>
      <c r="E72" s="319" t="s">
        <v>41</v>
      </c>
      <c r="F72" s="400"/>
      <c r="G72" s="7">
        <v>2</v>
      </c>
      <c r="H72" s="35">
        <v>6</v>
      </c>
      <c r="I72" s="113"/>
      <c r="J72" s="113"/>
      <c r="K72" s="113"/>
      <c r="L72" s="113"/>
      <c r="M72" s="113"/>
      <c r="N72" s="36">
        <v>40</v>
      </c>
      <c r="O72" s="113"/>
      <c r="P72" s="36">
        <f t="shared" si="123"/>
        <v>4</v>
      </c>
      <c r="Q72" s="7">
        <f t="shared" si="124"/>
        <v>46</v>
      </c>
      <c r="R72" s="7">
        <f t="shared" si="7"/>
        <v>50</v>
      </c>
      <c r="S72" s="7">
        <f>G72</f>
        <v>2</v>
      </c>
      <c r="T72" s="35">
        <v>3</v>
      </c>
      <c r="U72" s="113"/>
      <c r="V72" s="113"/>
      <c r="W72" s="113"/>
      <c r="X72" s="113"/>
      <c r="Y72" s="113"/>
      <c r="Z72" s="113">
        <v>26</v>
      </c>
      <c r="AA72" s="113"/>
      <c r="AB72" s="36">
        <f t="shared" ref="AB72:AB83" si="133">S72*25-AC72</f>
        <v>21</v>
      </c>
      <c r="AC72" s="7">
        <f t="shared" ref="AC72:AC83" si="134">SUM(T72:AA72)</f>
        <v>29</v>
      </c>
      <c r="AD72" s="271">
        <f t="shared" ref="AD72:AD83" si="135">SUM(T72:AB72)</f>
        <v>50</v>
      </c>
    </row>
    <row r="73" spans="1:31" ht="48" customHeight="1" x14ac:dyDescent="0.25">
      <c r="A73" s="387"/>
      <c r="B73" s="412"/>
      <c r="C73" s="216" t="s">
        <v>175</v>
      </c>
      <c r="D73" s="215" t="s">
        <v>21</v>
      </c>
      <c r="E73" s="319" t="s">
        <v>41</v>
      </c>
      <c r="F73" s="400"/>
      <c r="G73" s="8">
        <v>1</v>
      </c>
      <c r="H73" s="37"/>
      <c r="I73" s="38"/>
      <c r="J73" s="38"/>
      <c r="K73" s="38">
        <v>20</v>
      </c>
      <c r="L73" s="38"/>
      <c r="M73" s="38"/>
      <c r="N73" s="39"/>
      <c r="O73" s="38"/>
      <c r="P73" s="36">
        <f t="shared" ref="P73" si="136">G73*25-Q73</f>
        <v>5</v>
      </c>
      <c r="Q73" s="7">
        <f t="shared" ref="Q73" si="137">SUM(H73:O73)</f>
        <v>20</v>
      </c>
      <c r="R73" s="7">
        <f t="shared" ref="R73" si="138">SUM(H73:P73)</f>
        <v>25</v>
      </c>
      <c r="S73" s="8">
        <f>G73</f>
        <v>1</v>
      </c>
      <c r="T73" s="37"/>
      <c r="U73" s="38"/>
      <c r="V73" s="38"/>
      <c r="W73" s="38">
        <v>10</v>
      </c>
      <c r="X73" s="38"/>
      <c r="Y73" s="38"/>
      <c r="Z73" s="38"/>
      <c r="AA73" s="38"/>
      <c r="AB73" s="36">
        <f t="shared" si="133"/>
        <v>15</v>
      </c>
      <c r="AC73" s="7">
        <f t="shared" si="134"/>
        <v>10</v>
      </c>
      <c r="AD73" s="271">
        <f t="shared" si="135"/>
        <v>25</v>
      </c>
    </row>
    <row r="74" spans="1:31" s="49" customFormat="1" ht="44.1" customHeight="1" x14ac:dyDescent="0.25">
      <c r="A74" s="387"/>
      <c r="B74" s="412"/>
      <c r="C74" s="316" t="s">
        <v>78</v>
      </c>
      <c r="D74" s="215" t="s">
        <v>21</v>
      </c>
      <c r="E74" s="214" t="s">
        <v>41</v>
      </c>
      <c r="F74" s="445"/>
      <c r="G74" s="8">
        <v>1</v>
      </c>
      <c r="H74" s="59">
        <v>4</v>
      </c>
      <c r="I74" s="217"/>
      <c r="J74" s="217"/>
      <c r="K74" s="217"/>
      <c r="L74" s="217"/>
      <c r="M74" s="217"/>
      <c r="N74" s="188"/>
      <c r="O74" s="217"/>
      <c r="P74" s="188">
        <f t="shared" si="123"/>
        <v>21</v>
      </c>
      <c r="Q74" s="8">
        <f t="shared" ref="Q74:Q83" si="139">SUM(H74:O74)</f>
        <v>4</v>
      </c>
      <c r="R74" s="8">
        <f t="shared" ref="R74:R83" si="140">SUM(H74:P74)</f>
        <v>25</v>
      </c>
      <c r="S74" s="8">
        <v>1</v>
      </c>
      <c r="T74" s="59">
        <v>2</v>
      </c>
      <c r="U74" s="217"/>
      <c r="V74" s="217"/>
      <c r="W74" s="217"/>
      <c r="X74" s="217"/>
      <c r="Y74" s="217"/>
      <c r="Z74" s="217"/>
      <c r="AA74" s="217"/>
      <c r="AB74" s="36">
        <f t="shared" si="133"/>
        <v>23</v>
      </c>
      <c r="AC74" s="7">
        <f t="shared" si="134"/>
        <v>2</v>
      </c>
      <c r="AD74" s="271">
        <f t="shared" si="135"/>
        <v>25</v>
      </c>
      <c r="AE74" s="284"/>
    </row>
    <row r="75" spans="1:31" s="49" customFormat="1" ht="44.1" customHeight="1" x14ac:dyDescent="0.25">
      <c r="A75" s="387"/>
      <c r="B75" s="412"/>
      <c r="C75" s="317" t="s">
        <v>79</v>
      </c>
      <c r="D75" s="157" t="s">
        <v>21</v>
      </c>
      <c r="E75" s="319" t="s">
        <v>41</v>
      </c>
      <c r="F75" s="445"/>
      <c r="G75" s="7">
        <v>1</v>
      </c>
      <c r="H75" s="52">
        <v>4</v>
      </c>
      <c r="I75" s="73"/>
      <c r="J75" s="73"/>
      <c r="K75" s="73"/>
      <c r="L75" s="73"/>
      <c r="M75" s="73"/>
      <c r="N75" s="34"/>
      <c r="O75" s="73"/>
      <c r="P75" s="34">
        <f t="shared" si="123"/>
        <v>21</v>
      </c>
      <c r="Q75" s="7">
        <f t="shared" si="139"/>
        <v>4</v>
      </c>
      <c r="R75" s="7">
        <f t="shared" si="140"/>
        <v>25</v>
      </c>
      <c r="S75" s="7">
        <v>1</v>
      </c>
      <c r="T75" s="52">
        <v>2</v>
      </c>
      <c r="U75" s="73"/>
      <c r="V75" s="73"/>
      <c r="W75" s="73"/>
      <c r="X75" s="73"/>
      <c r="Y75" s="73"/>
      <c r="Z75" s="73"/>
      <c r="AA75" s="73"/>
      <c r="AB75" s="36">
        <f t="shared" si="133"/>
        <v>23</v>
      </c>
      <c r="AC75" s="7">
        <f t="shared" si="134"/>
        <v>2</v>
      </c>
      <c r="AD75" s="271">
        <f t="shared" si="135"/>
        <v>25</v>
      </c>
      <c r="AE75" s="284"/>
    </row>
    <row r="76" spans="1:31" s="49" customFormat="1" ht="44.1" customHeight="1" x14ac:dyDescent="0.25">
      <c r="A76" s="387"/>
      <c r="B76" s="412"/>
      <c r="C76" s="317" t="s">
        <v>221</v>
      </c>
      <c r="D76" s="157" t="s">
        <v>21</v>
      </c>
      <c r="E76" s="319" t="s">
        <v>41</v>
      </c>
      <c r="F76" s="445"/>
      <c r="G76" s="7">
        <v>1</v>
      </c>
      <c r="H76" s="52">
        <v>4</v>
      </c>
      <c r="I76" s="73"/>
      <c r="J76" s="73"/>
      <c r="K76" s="73"/>
      <c r="L76" s="73"/>
      <c r="M76" s="73"/>
      <c r="N76" s="34"/>
      <c r="O76" s="73"/>
      <c r="P76" s="34">
        <f t="shared" si="123"/>
        <v>21</v>
      </c>
      <c r="Q76" s="7">
        <f t="shared" si="139"/>
        <v>4</v>
      </c>
      <c r="R76" s="7">
        <f t="shared" si="140"/>
        <v>25</v>
      </c>
      <c r="S76" s="7">
        <v>1</v>
      </c>
      <c r="T76" s="52">
        <v>2</v>
      </c>
      <c r="U76" s="73"/>
      <c r="V76" s="73"/>
      <c r="W76" s="73"/>
      <c r="X76" s="73"/>
      <c r="Y76" s="73"/>
      <c r="Z76" s="73"/>
      <c r="AA76" s="73"/>
      <c r="AB76" s="36">
        <f t="shared" si="133"/>
        <v>23</v>
      </c>
      <c r="AC76" s="7">
        <f t="shared" si="134"/>
        <v>2</v>
      </c>
      <c r="AD76" s="271">
        <f t="shared" si="135"/>
        <v>25</v>
      </c>
      <c r="AE76" s="284"/>
    </row>
    <row r="77" spans="1:31" s="49" customFormat="1" ht="44.1" customHeight="1" x14ac:dyDescent="0.25">
      <c r="A77" s="387"/>
      <c r="B77" s="412"/>
      <c r="C77" s="317" t="s">
        <v>80</v>
      </c>
      <c r="D77" s="157" t="s">
        <v>21</v>
      </c>
      <c r="E77" s="319" t="s">
        <v>41</v>
      </c>
      <c r="F77" s="445"/>
      <c r="G77" s="7">
        <v>1</v>
      </c>
      <c r="H77" s="52">
        <v>4</v>
      </c>
      <c r="I77" s="73"/>
      <c r="J77" s="73"/>
      <c r="K77" s="73"/>
      <c r="L77" s="73"/>
      <c r="M77" s="73"/>
      <c r="N77" s="34"/>
      <c r="O77" s="73"/>
      <c r="P77" s="34">
        <f t="shared" si="123"/>
        <v>21</v>
      </c>
      <c r="Q77" s="7">
        <f t="shared" si="139"/>
        <v>4</v>
      </c>
      <c r="R77" s="7">
        <f t="shared" si="140"/>
        <v>25</v>
      </c>
      <c r="S77" s="7">
        <v>1</v>
      </c>
      <c r="T77" s="52">
        <v>2</v>
      </c>
      <c r="U77" s="73"/>
      <c r="V77" s="73"/>
      <c r="W77" s="73"/>
      <c r="X77" s="73"/>
      <c r="Y77" s="73"/>
      <c r="Z77" s="73"/>
      <c r="AA77" s="73"/>
      <c r="AB77" s="36">
        <f t="shared" si="133"/>
        <v>23</v>
      </c>
      <c r="AC77" s="7">
        <f t="shared" si="134"/>
        <v>2</v>
      </c>
      <c r="AD77" s="271">
        <f t="shared" si="135"/>
        <v>25</v>
      </c>
      <c r="AE77" s="284"/>
    </row>
    <row r="78" spans="1:31" s="49" customFormat="1" ht="44.1" customHeight="1" x14ac:dyDescent="0.25">
      <c r="A78" s="387"/>
      <c r="B78" s="412"/>
      <c r="C78" s="317" t="s">
        <v>81</v>
      </c>
      <c r="D78" s="157" t="s">
        <v>21</v>
      </c>
      <c r="E78" s="319" t="s">
        <v>41</v>
      </c>
      <c r="F78" s="445"/>
      <c r="G78" s="7">
        <v>1</v>
      </c>
      <c r="H78" s="52">
        <v>2</v>
      </c>
      <c r="I78" s="73"/>
      <c r="J78" s="73"/>
      <c r="K78" s="73"/>
      <c r="L78" s="73"/>
      <c r="M78" s="73"/>
      <c r="N78" s="34"/>
      <c r="O78" s="73"/>
      <c r="P78" s="34">
        <f t="shared" si="123"/>
        <v>23</v>
      </c>
      <c r="Q78" s="7">
        <f t="shared" si="139"/>
        <v>2</v>
      </c>
      <c r="R78" s="7">
        <f t="shared" si="140"/>
        <v>25</v>
      </c>
      <c r="S78" s="7">
        <v>1</v>
      </c>
      <c r="T78" s="52">
        <v>2</v>
      </c>
      <c r="U78" s="73"/>
      <c r="V78" s="73"/>
      <c r="W78" s="73"/>
      <c r="X78" s="73"/>
      <c r="Y78" s="73"/>
      <c r="Z78" s="73"/>
      <c r="AA78" s="73"/>
      <c r="AB78" s="36">
        <f t="shared" si="133"/>
        <v>23</v>
      </c>
      <c r="AC78" s="7">
        <f t="shared" si="134"/>
        <v>2</v>
      </c>
      <c r="AD78" s="271">
        <f t="shared" si="135"/>
        <v>25</v>
      </c>
      <c r="AE78" s="284"/>
    </row>
    <row r="79" spans="1:31" s="49" customFormat="1" ht="44.1" customHeight="1" x14ac:dyDescent="0.25">
      <c r="A79" s="387"/>
      <c r="B79" s="412"/>
      <c r="C79" s="317" t="s">
        <v>82</v>
      </c>
      <c r="D79" s="157" t="s">
        <v>21</v>
      </c>
      <c r="E79" s="319" t="s">
        <v>41</v>
      </c>
      <c r="F79" s="445"/>
      <c r="G79" s="7">
        <v>1</v>
      </c>
      <c r="H79" s="52">
        <v>4</v>
      </c>
      <c r="I79" s="73"/>
      <c r="J79" s="73"/>
      <c r="K79" s="73"/>
      <c r="L79" s="73"/>
      <c r="M79" s="73"/>
      <c r="N79" s="34"/>
      <c r="O79" s="73"/>
      <c r="P79" s="34">
        <f t="shared" si="123"/>
        <v>21</v>
      </c>
      <c r="Q79" s="7">
        <f t="shared" si="139"/>
        <v>4</v>
      </c>
      <c r="R79" s="7">
        <f t="shared" si="140"/>
        <v>25</v>
      </c>
      <c r="S79" s="7">
        <v>1</v>
      </c>
      <c r="T79" s="52">
        <v>2</v>
      </c>
      <c r="U79" s="73"/>
      <c r="V79" s="73"/>
      <c r="W79" s="73"/>
      <c r="X79" s="73"/>
      <c r="Y79" s="73"/>
      <c r="Z79" s="73"/>
      <c r="AA79" s="73"/>
      <c r="AB79" s="36">
        <f t="shared" si="133"/>
        <v>23</v>
      </c>
      <c r="AC79" s="7">
        <f t="shared" si="134"/>
        <v>2</v>
      </c>
      <c r="AD79" s="271">
        <f t="shared" si="135"/>
        <v>25</v>
      </c>
      <c r="AE79" s="284"/>
    </row>
    <row r="80" spans="1:31" s="49" customFormat="1" ht="44.1" customHeight="1" x14ac:dyDescent="0.25">
      <c r="A80" s="387"/>
      <c r="B80" s="412"/>
      <c r="C80" s="317" t="s">
        <v>176</v>
      </c>
      <c r="D80" s="132" t="s">
        <v>20</v>
      </c>
      <c r="E80" s="370" t="s">
        <v>255</v>
      </c>
      <c r="F80" s="445"/>
      <c r="G80" s="7">
        <v>1</v>
      </c>
      <c r="H80" s="52">
        <v>6</v>
      </c>
      <c r="I80" s="73"/>
      <c r="J80" s="73"/>
      <c r="K80" s="73"/>
      <c r="L80" s="73"/>
      <c r="M80" s="73"/>
      <c r="N80" s="34">
        <v>16</v>
      </c>
      <c r="O80" s="73"/>
      <c r="P80" s="34">
        <f t="shared" si="123"/>
        <v>3</v>
      </c>
      <c r="Q80" s="7">
        <f t="shared" si="139"/>
        <v>22</v>
      </c>
      <c r="R80" s="7">
        <f t="shared" si="140"/>
        <v>25</v>
      </c>
      <c r="S80" s="7">
        <v>1</v>
      </c>
      <c r="T80" s="52">
        <v>3</v>
      </c>
      <c r="U80" s="73"/>
      <c r="V80" s="73"/>
      <c r="W80" s="73"/>
      <c r="X80" s="73"/>
      <c r="Y80" s="73"/>
      <c r="Z80" s="73"/>
      <c r="AA80" s="73"/>
      <c r="AB80" s="36">
        <f t="shared" si="133"/>
        <v>22</v>
      </c>
      <c r="AC80" s="7">
        <f t="shared" si="134"/>
        <v>3</v>
      </c>
      <c r="AD80" s="271">
        <f t="shared" si="135"/>
        <v>25</v>
      </c>
      <c r="AE80" s="284"/>
    </row>
    <row r="81" spans="1:31" s="49" customFormat="1" ht="44.1" customHeight="1" x14ac:dyDescent="0.25">
      <c r="A81" s="387"/>
      <c r="B81" s="412"/>
      <c r="C81" s="317" t="s">
        <v>205</v>
      </c>
      <c r="D81" s="157" t="s">
        <v>21</v>
      </c>
      <c r="E81" s="370" t="s">
        <v>255</v>
      </c>
      <c r="F81" s="445"/>
      <c r="G81" s="7">
        <v>1</v>
      </c>
      <c r="H81" s="52"/>
      <c r="I81" s="73"/>
      <c r="J81" s="73"/>
      <c r="K81" s="73">
        <v>20</v>
      </c>
      <c r="L81" s="73"/>
      <c r="M81" s="73"/>
      <c r="N81" s="34"/>
      <c r="O81" s="73"/>
      <c r="P81" s="34">
        <f t="shared" ref="P81" si="141">G81*25-Q81</f>
        <v>5</v>
      </c>
      <c r="Q81" s="7">
        <f t="shared" ref="Q81" si="142">SUM(H81:O81)</f>
        <v>20</v>
      </c>
      <c r="R81" s="7">
        <f t="shared" ref="R81" si="143">SUM(H81:P81)</f>
        <v>25</v>
      </c>
      <c r="S81" s="7">
        <v>1</v>
      </c>
      <c r="T81" s="52"/>
      <c r="U81" s="73"/>
      <c r="V81" s="73"/>
      <c r="W81" s="73">
        <v>10</v>
      </c>
      <c r="X81" s="73"/>
      <c r="Y81" s="73"/>
      <c r="Z81" s="73"/>
      <c r="AA81" s="73"/>
      <c r="AB81" s="36">
        <f t="shared" si="133"/>
        <v>15</v>
      </c>
      <c r="AC81" s="7">
        <f t="shared" si="134"/>
        <v>10</v>
      </c>
      <c r="AD81" s="271">
        <f t="shared" si="135"/>
        <v>25</v>
      </c>
      <c r="AE81" s="284"/>
    </row>
    <row r="82" spans="1:31" s="49" customFormat="1" ht="44.1" customHeight="1" x14ac:dyDescent="0.25">
      <c r="A82" s="387"/>
      <c r="B82" s="412"/>
      <c r="C82" s="317" t="s">
        <v>83</v>
      </c>
      <c r="D82" s="157" t="s">
        <v>21</v>
      </c>
      <c r="E82" s="319" t="s">
        <v>41</v>
      </c>
      <c r="F82" s="445"/>
      <c r="G82" s="7">
        <v>1</v>
      </c>
      <c r="H82" s="52">
        <v>4</v>
      </c>
      <c r="I82" s="73"/>
      <c r="J82" s="73"/>
      <c r="K82" s="73"/>
      <c r="L82" s="73"/>
      <c r="M82" s="73"/>
      <c r="N82" s="34"/>
      <c r="O82" s="73"/>
      <c r="P82" s="34">
        <f t="shared" si="123"/>
        <v>21</v>
      </c>
      <c r="Q82" s="7">
        <f t="shared" si="139"/>
        <v>4</v>
      </c>
      <c r="R82" s="7">
        <f t="shared" si="140"/>
        <v>25</v>
      </c>
      <c r="S82" s="7">
        <v>1</v>
      </c>
      <c r="T82" s="52">
        <v>2</v>
      </c>
      <c r="U82" s="73"/>
      <c r="V82" s="73"/>
      <c r="W82" s="73"/>
      <c r="X82" s="73"/>
      <c r="Y82" s="73"/>
      <c r="Z82" s="73"/>
      <c r="AA82" s="73"/>
      <c r="AB82" s="36">
        <f t="shared" si="133"/>
        <v>23</v>
      </c>
      <c r="AC82" s="7">
        <f t="shared" si="134"/>
        <v>2</v>
      </c>
      <c r="AD82" s="271">
        <f t="shared" si="135"/>
        <v>25</v>
      </c>
      <c r="AE82" s="284"/>
    </row>
    <row r="83" spans="1:31" s="49" customFormat="1" ht="44.1" customHeight="1" thickBot="1" x14ac:dyDescent="0.3">
      <c r="A83" s="388"/>
      <c r="B83" s="439"/>
      <c r="C83" s="318" t="s">
        <v>84</v>
      </c>
      <c r="D83" s="176" t="s">
        <v>21</v>
      </c>
      <c r="E83" s="320" t="s">
        <v>41</v>
      </c>
      <c r="F83" s="445"/>
      <c r="G83" s="6">
        <v>2</v>
      </c>
      <c r="H83" s="53">
        <v>4</v>
      </c>
      <c r="I83" s="74"/>
      <c r="J83" s="74"/>
      <c r="K83" s="74"/>
      <c r="L83" s="74"/>
      <c r="M83" s="74"/>
      <c r="N83" s="30"/>
      <c r="O83" s="74"/>
      <c r="P83" s="14">
        <f t="shared" si="123"/>
        <v>46</v>
      </c>
      <c r="Q83" s="6">
        <f t="shared" si="139"/>
        <v>4</v>
      </c>
      <c r="R83" s="6">
        <f t="shared" si="140"/>
        <v>50</v>
      </c>
      <c r="S83" s="6">
        <v>2</v>
      </c>
      <c r="T83" s="53">
        <v>2</v>
      </c>
      <c r="U83" s="74"/>
      <c r="V83" s="74"/>
      <c r="W83" s="74"/>
      <c r="X83" s="74"/>
      <c r="Y83" s="74"/>
      <c r="Z83" s="74"/>
      <c r="AA83" s="74"/>
      <c r="AB83" s="39">
        <f t="shared" si="133"/>
        <v>48</v>
      </c>
      <c r="AC83" s="8">
        <f t="shared" si="134"/>
        <v>2</v>
      </c>
      <c r="AD83" s="269">
        <f t="shared" si="135"/>
        <v>50</v>
      </c>
      <c r="AE83" s="284"/>
    </row>
    <row r="84" spans="1:31" s="49" customFormat="1" ht="33" customHeight="1" x14ac:dyDescent="0.25">
      <c r="A84" s="457" t="s">
        <v>222</v>
      </c>
      <c r="B84" s="446" t="s">
        <v>223</v>
      </c>
      <c r="C84" s="321" t="s">
        <v>68</v>
      </c>
      <c r="D84" s="149" t="s">
        <v>21</v>
      </c>
      <c r="E84" s="150" t="s">
        <v>69</v>
      </c>
      <c r="F84" s="445"/>
      <c r="G84" s="5">
        <v>1</v>
      </c>
      <c r="H84" s="158">
        <v>8</v>
      </c>
      <c r="I84" s="159"/>
      <c r="J84" s="159"/>
      <c r="K84" s="159"/>
      <c r="L84" s="72"/>
      <c r="M84" s="72"/>
      <c r="N84" s="158">
        <v>15</v>
      </c>
      <c r="O84" s="72"/>
      <c r="P84" s="26">
        <f t="shared" ref="P84:P95" si="144">G84*25-Q84</f>
        <v>2</v>
      </c>
      <c r="Q84" s="5">
        <f t="shared" ref="Q84:Q95" si="145">SUM(H84:O84)</f>
        <v>23</v>
      </c>
      <c r="R84" s="97">
        <f t="shared" ref="R84:R95" si="146">SUM(H84:P84)</f>
        <v>25</v>
      </c>
      <c r="S84" s="5">
        <f t="shared" ref="S84:S95" si="147">G84</f>
        <v>1</v>
      </c>
      <c r="T84" s="51">
        <v>8</v>
      </c>
      <c r="U84" s="72"/>
      <c r="V84" s="72"/>
      <c r="W84" s="72"/>
      <c r="X84" s="72"/>
      <c r="Y84" s="72"/>
      <c r="Z84" s="72"/>
      <c r="AA84" s="72"/>
      <c r="AB84" s="26">
        <f t="shared" si="125"/>
        <v>17</v>
      </c>
      <c r="AC84" s="5">
        <f t="shared" si="126"/>
        <v>8</v>
      </c>
      <c r="AD84" s="274">
        <f>SUM(T84:AB84)</f>
        <v>25</v>
      </c>
      <c r="AE84" s="284"/>
    </row>
    <row r="85" spans="1:31" s="49" customFormat="1" ht="33" customHeight="1" x14ac:dyDescent="0.25">
      <c r="A85" s="387"/>
      <c r="B85" s="447"/>
      <c r="C85" s="322" t="s">
        <v>70</v>
      </c>
      <c r="D85" s="132" t="s">
        <v>20</v>
      </c>
      <c r="E85" s="151" t="s">
        <v>69</v>
      </c>
      <c r="F85" s="445"/>
      <c r="G85" s="7">
        <v>2</v>
      </c>
      <c r="H85" s="61">
        <v>12</v>
      </c>
      <c r="I85" s="62"/>
      <c r="J85" s="62"/>
      <c r="K85" s="62"/>
      <c r="L85" s="73"/>
      <c r="M85" s="73"/>
      <c r="N85" s="61"/>
      <c r="O85" s="73"/>
      <c r="P85" s="34">
        <f t="shared" si="144"/>
        <v>38</v>
      </c>
      <c r="Q85" s="7">
        <f t="shared" si="145"/>
        <v>12</v>
      </c>
      <c r="R85" s="99">
        <f t="shared" si="146"/>
        <v>50</v>
      </c>
      <c r="S85" s="7">
        <f t="shared" si="147"/>
        <v>2</v>
      </c>
      <c r="T85" s="52">
        <v>12</v>
      </c>
      <c r="U85" s="73"/>
      <c r="V85" s="73"/>
      <c r="W85" s="73"/>
      <c r="X85" s="73"/>
      <c r="Y85" s="73"/>
      <c r="Z85" s="73"/>
      <c r="AA85" s="73"/>
      <c r="AB85" s="34">
        <f t="shared" si="125"/>
        <v>38</v>
      </c>
      <c r="AC85" s="7">
        <f t="shared" si="126"/>
        <v>12</v>
      </c>
      <c r="AD85" s="275">
        <f>SUM(T85:AB85)</f>
        <v>50</v>
      </c>
      <c r="AE85" s="284"/>
    </row>
    <row r="86" spans="1:31" s="49" customFormat="1" ht="33" customHeight="1" x14ac:dyDescent="0.25">
      <c r="A86" s="387"/>
      <c r="B86" s="447"/>
      <c r="C86" s="322" t="s">
        <v>71</v>
      </c>
      <c r="D86" s="152" t="s">
        <v>21</v>
      </c>
      <c r="E86" s="151" t="s">
        <v>69</v>
      </c>
      <c r="F86" s="445"/>
      <c r="G86" s="7">
        <v>1</v>
      </c>
      <c r="H86" s="61">
        <v>8</v>
      </c>
      <c r="I86" s="62"/>
      <c r="J86" s="62"/>
      <c r="K86" s="62"/>
      <c r="L86" s="73"/>
      <c r="M86" s="73"/>
      <c r="N86" s="61">
        <v>15</v>
      </c>
      <c r="O86" s="73"/>
      <c r="P86" s="34">
        <f t="shared" si="144"/>
        <v>2</v>
      </c>
      <c r="Q86" s="7">
        <f t="shared" si="145"/>
        <v>23</v>
      </c>
      <c r="R86" s="99">
        <f t="shared" si="146"/>
        <v>25</v>
      </c>
      <c r="S86" s="7">
        <f t="shared" si="147"/>
        <v>1</v>
      </c>
      <c r="T86" s="52">
        <v>8</v>
      </c>
      <c r="U86" s="73"/>
      <c r="V86" s="73"/>
      <c r="W86" s="73"/>
      <c r="X86" s="73"/>
      <c r="Y86" s="73"/>
      <c r="Z86" s="73"/>
      <c r="AA86" s="73"/>
      <c r="AB86" s="34">
        <f t="shared" si="125"/>
        <v>17</v>
      </c>
      <c r="AC86" s="7">
        <f t="shared" si="126"/>
        <v>8</v>
      </c>
      <c r="AD86" s="275">
        <f t="shared" ref="AD86:AD95" si="148">SUM(T86:AB86)</f>
        <v>25</v>
      </c>
      <c r="AE86" s="284"/>
    </row>
    <row r="87" spans="1:31" s="49" customFormat="1" ht="33" customHeight="1" x14ac:dyDescent="0.25">
      <c r="A87" s="387"/>
      <c r="B87" s="447"/>
      <c r="C87" s="322" t="s">
        <v>72</v>
      </c>
      <c r="D87" s="152" t="s">
        <v>21</v>
      </c>
      <c r="E87" s="153" t="s">
        <v>69</v>
      </c>
      <c r="F87" s="445"/>
      <c r="G87" s="7">
        <v>1</v>
      </c>
      <c r="H87" s="61">
        <v>4</v>
      </c>
      <c r="I87" s="62"/>
      <c r="J87" s="62"/>
      <c r="K87" s="62"/>
      <c r="L87" s="73"/>
      <c r="M87" s="73"/>
      <c r="N87" s="61">
        <v>15</v>
      </c>
      <c r="O87" s="73"/>
      <c r="P87" s="34">
        <f t="shared" si="144"/>
        <v>6</v>
      </c>
      <c r="Q87" s="7">
        <f t="shared" si="145"/>
        <v>19</v>
      </c>
      <c r="R87" s="99">
        <f t="shared" si="146"/>
        <v>25</v>
      </c>
      <c r="S87" s="7">
        <f t="shared" si="147"/>
        <v>1</v>
      </c>
      <c r="T87" s="52">
        <v>4</v>
      </c>
      <c r="U87" s="73"/>
      <c r="V87" s="73"/>
      <c r="W87" s="73"/>
      <c r="X87" s="73"/>
      <c r="Y87" s="73"/>
      <c r="Z87" s="73"/>
      <c r="AA87" s="73"/>
      <c r="AB87" s="34">
        <f t="shared" si="125"/>
        <v>21</v>
      </c>
      <c r="AC87" s="7">
        <f t="shared" si="126"/>
        <v>4</v>
      </c>
      <c r="AD87" s="275">
        <f t="shared" si="148"/>
        <v>25</v>
      </c>
      <c r="AE87" s="284"/>
    </row>
    <row r="88" spans="1:31" s="49" customFormat="1" ht="33" customHeight="1" x14ac:dyDescent="0.25">
      <c r="A88" s="387"/>
      <c r="B88" s="447"/>
      <c r="C88" s="322" t="s">
        <v>73</v>
      </c>
      <c r="D88" s="152" t="s">
        <v>21</v>
      </c>
      <c r="E88" s="153" t="s">
        <v>69</v>
      </c>
      <c r="F88" s="445"/>
      <c r="G88" s="7">
        <v>1</v>
      </c>
      <c r="H88" s="61">
        <v>4</v>
      </c>
      <c r="I88" s="62"/>
      <c r="J88" s="62"/>
      <c r="K88" s="62"/>
      <c r="L88" s="73"/>
      <c r="M88" s="73"/>
      <c r="N88" s="61">
        <v>15</v>
      </c>
      <c r="O88" s="73"/>
      <c r="P88" s="34">
        <f t="shared" si="144"/>
        <v>6</v>
      </c>
      <c r="Q88" s="7">
        <f t="shared" si="145"/>
        <v>19</v>
      </c>
      <c r="R88" s="99">
        <f t="shared" si="146"/>
        <v>25</v>
      </c>
      <c r="S88" s="7">
        <f t="shared" si="147"/>
        <v>1</v>
      </c>
      <c r="T88" s="52">
        <v>4</v>
      </c>
      <c r="U88" s="73"/>
      <c r="V88" s="73"/>
      <c r="W88" s="73"/>
      <c r="X88" s="73"/>
      <c r="Y88" s="73"/>
      <c r="Z88" s="73"/>
      <c r="AA88" s="73"/>
      <c r="AB88" s="34">
        <f t="shared" si="125"/>
        <v>21</v>
      </c>
      <c r="AC88" s="7">
        <f t="shared" si="126"/>
        <v>4</v>
      </c>
      <c r="AD88" s="275">
        <f t="shared" si="148"/>
        <v>25</v>
      </c>
      <c r="AE88" s="284"/>
    </row>
    <row r="89" spans="1:31" s="49" customFormat="1" ht="33" customHeight="1" x14ac:dyDescent="0.25">
      <c r="A89" s="387"/>
      <c r="B89" s="447"/>
      <c r="C89" s="322" t="s">
        <v>224</v>
      </c>
      <c r="D89" s="132" t="s">
        <v>20</v>
      </c>
      <c r="E89" s="153" t="s">
        <v>69</v>
      </c>
      <c r="F89" s="445"/>
      <c r="G89" s="7">
        <v>2</v>
      </c>
      <c r="H89" s="61">
        <v>12</v>
      </c>
      <c r="I89" s="62"/>
      <c r="J89" s="62"/>
      <c r="K89" s="62"/>
      <c r="L89" s="73"/>
      <c r="M89" s="73"/>
      <c r="N89" s="34"/>
      <c r="O89" s="73"/>
      <c r="P89" s="13">
        <f t="shared" si="144"/>
        <v>38</v>
      </c>
      <c r="Q89" s="7">
        <f t="shared" si="145"/>
        <v>12</v>
      </c>
      <c r="R89" s="99">
        <f t="shared" si="146"/>
        <v>50</v>
      </c>
      <c r="S89" s="7">
        <f t="shared" si="147"/>
        <v>2</v>
      </c>
      <c r="T89" s="52">
        <v>12</v>
      </c>
      <c r="U89" s="73"/>
      <c r="V89" s="73"/>
      <c r="W89" s="73"/>
      <c r="X89" s="73"/>
      <c r="Y89" s="73"/>
      <c r="Z89" s="73"/>
      <c r="AA89" s="73"/>
      <c r="AB89" s="34">
        <f t="shared" si="125"/>
        <v>38</v>
      </c>
      <c r="AC89" s="7">
        <f t="shared" si="126"/>
        <v>12</v>
      </c>
      <c r="AD89" s="275">
        <f t="shared" si="148"/>
        <v>50</v>
      </c>
      <c r="AE89" s="284"/>
    </row>
    <row r="90" spans="1:31" s="58" customFormat="1" ht="33" customHeight="1" x14ac:dyDescent="0.25">
      <c r="A90" s="387"/>
      <c r="B90" s="447"/>
      <c r="C90" s="322" t="s">
        <v>177</v>
      </c>
      <c r="D90" s="152" t="s">
        <v>21</v>
      </c>
      <c r="E90" s="151" t="s">
        <v>69</v>
      </c>
      <c r="F90" s="445"/>
      <c r="G90" s="86">
        <v>1</v>
      </c>
      <c r="H90" s="258">
        <v>10</v>
      </c>
      <c r="I90" s="65"/>
      <c r="J90" s="65"/>
      <c r="K90" s="65"/>
      <c r="L90" s="66"/>
      <c r="M90" s="67"/>
      <c r="N90" s="87"/>
      <c r="O90" s="67"/>
      <c r="P90" s="87">
        <f t="shared" si="144"/>
        <v>15</v>
      </c>
      <c r="Q90" s="7">
        <f t="shared" si="145"/>
        <v>10</v>
      </c>
      <c r="R90" s="7">
        <f t="shared" si="146"/>
        <v>25</v>
      </c>
      <c r="S90" s="86">
        <f t="shared" si="147"/>
        <v>1</v>
      </c>
      <c r="T90" s="61">
        <v>10</v>
      </c>
      <c r="U90" s="75"/>
      <c r="V90" s="73"/>
      <c r="W90" s="73"/>
      <c r="X90" s="73"/>
      <c r="Y90" s="73"/>
      <c r="Z90" s="73"/>
      <c r="AA90" s="73"/>
      <c r="AB90" s="34">
        <f t="shared" si="125"/>
        <v>15</v>
      </c>
      <c r="AC90" s="7">
        <f t="shared" si="126"/>
        <v>10</v>
      </c>
      <c r="AD90" s="275">
        <f t="shared" si="148"/>
        <v>25</v>
      </c>
      <c r="AE90" s="284"/>
    </row>
    <row r="91" spans="1:31" s="58" customFormat="1" ht="33" customHeight="1" x14ac:dyDescent="0.25">
      <c r="A91" s="387"/>
      <c r="B91" s="447"/>
      <c r="C91" s="322" t="s">
        <v>178</v>
      </c>
      <c r="D91" s="152" t="s">
        <v>21</v>
      </c>
      <c r="E91" s="191" t="s">
        <v>69</v>
      </c>
      <c r="F91" s="445"/>
      <c r="G91" s="86">
        <v>1</v>
      </c>
      <c r="H91" s="64"/>
      <c r="I91" s="259">
        <v>10</v>
      </c>
      <c r="J91" s="65"/>
      <c r="K91" s="65"/>
      <c r="L91" s="66"/>
      <c r="M91" s="67"/>
      <c r="N91" s="87"/>
      <c r="O91" s="67"/>
      <c r="P91" s="87">
        <f t="shared" ref="P91" si="149">G91*25-Q91</f>
        <v>15</v>
      </c>
      <c r="Q91" s="7">
        <f t="shared" ref="Q91" si="150">SUM(H91:O91)</f>
        <v>10</v>
      </c>
      <c r="R91" s="7">
        <f t="shared" ref="R91" si="151">SUM(H91:P91)</f>
        <v>25</v>
      </c>
      <c r="S91" s="86">
        <f t="shared" si="147"/>
        <v>1</v>
      </c>
      <c r="T91" s="85"/>
      <c r="U91" s="62">
        <v>5</v>
      </c>
      <c r="V91" s="73"/>
      <c r="W91" s="73"/>
      <c r="X91" s="73"/>
      <c r="Y91" s="73"/>
      <c r="Z91" s="73"/>
      <c r="AA91" s="73"/>
      <c r="AB91" s="34">
        <f t="shared" ref="AB91" si="152">S91*25-AC91</f>
        <v>20</v>
      </c>
      <c r="AC91" s="7">
        <f t="shared" ref="AC91" si="153">SUM(T91:AA91)</f>
        <v>5</v>
      </c>
      <c r="AD91" s="275">
        <f t="shared" si="148"/>
        <v>25</v>
      </c>
      <c r="AE91" s="284"/>
    </row>
    <row r="92" spans="1:31" s="58" customFormat="1" ht="33" customHeight="1" x14ac:dyDescent="0.25">
      <c r="A92" s="387"/>
      <c r="B92" s="447"/>
      <c r="C92" s="322" t="s">
        <v>74</v>
      </c>
      <c r="D92" s="152" t="s">
        <v>21</v>
      </c>
      <c r="E92" s="151" t="s">
        <v>69</v>
      </c>
      <c r="F92" s="445"/>
      <c r="G92" s="86">
        <v>1</v>
      </c>
      <c r="H92" s="258">
        <v>6</v>
      </c>
      <c r="I92" s="65"/>
      <c r="J92" s="65"/>
      <c r="K92" s="65"/>
      <c r="L92" s="66"/>
      <c r="M92" s="67"/>
      <c r="N92" s="87"/>
      <c r="O92" s="67"/>
      <c r="P92" s="87">
        <f t="shared" si="144"/>
        <v>19</v>
      </c>
      <c r="Q92" s="7">
        <f t="shared" si="145"/>
        <v>6</v>
      </c>
      <c r="R92" s="7">
        <f t="shared" si="146"/>
        <v>25</v>
      </c>
      <c r="S92" s="86">
        <f t="shared" si="147"/>
        <v>1</v>
      </c>
      <c r="T92" s="61">
        <v>6</v>
      </c>
      <c r="U92" s="75"/>
      <c r="V92" s="73"/>
      <c r="W92" s="73"/>
      <c r="X92" s="73"/>
      <c r="Y92" s="73"/>
      <c r="Z92" s="73"/>
      <c r="AA92" s="73"/>
      <c r="AB92" s="34">
        <f t="shared" si="125"/>
        <v>19</v>
      </c>
      <c r="AC92" s="7">
        <f t="shared" si="126"/>
        <v>6</v>
      </c>
      <c r="AD92" s="275">
        <f t="shared" si="148"/>
        <v>25</v>
      </c>
      <c r="AE92" s="284"/>
    </row>
    <row r="93" spans="1:31" s="58" customFormat="1" ht="33" customHeight="1" x14ac:dyDescent="0.25">
      <c r="A93" s="387"/>
      <c r="B93" s="447"/>
      <c r="C93" s="322" t="s">
        <v>75</v>
      </c>
      <c r="D93" s="152" t="s">
        <v>21</v>
      </c>
      <c r="E93" s="151" t="s">
        <v>69</v>
      </c>
      <c r="F93" s="445"/>
      <c r="G93" s="86">
        <v>2</v>
      </c>
      <c r="H93" s="258">
        <v>10</v>
      </c>
      <c r="I93" s="65"/>
      <c r="J93" s="65"/>
      <c r="K93" s="65"/>
      <c r="L93" s="66"/>
      <c r="M93" s="67"/>
      <c r="N93" s="258">
        <v>8</v>
      </c>
      <c r="O93" s="67"/>
      <c r="P93" s="87">
        <f t="shared" si="144"/>
        <v>32</v>
      </c>
      <c r="Q93" s="7">
        <f t="shared" si="145"/>
        <v>18</v>
      </c>
      <c r="R93" s="7">
        <f t="shared" si="146"/>
        <v>50</v>
      </c>
      <c r="S93" s="86">
        <f t="shared" si="147"/>
        <v>2</v>
      </c>
      <c r="T93" s="61">
        <v>10</v>
      </c>
      <c r="U93" s="75"/>
      <c r="V93" s="73"/>
      <c r="W93" s="73"/>
      <c r="X93" s="73"/>
      <c r="Y93" s="73"/>
      <c r="Z93" s="73"/>
      <c r="AA93" s="73"/>
      <c r="AB93" s="34">
        <f t="shared" si="125"/>
        <v>40</v>
      </c>
      <c r="AC93" s="7">
        <f t="shared" si="126"/>
        <v>10</v>
      </c>
      <c r="AD93" s="275">
        <f t="shared" si="148"/>
        <v>50</v>
      </c>
      <c r="AE93" s="284"/>
    </row>
    <row r="94" spans="1:31" s="58" customFormat="1" ht="33" customHeight="1" x14ac:dyDescent="0.25">
      <c r="A94" s="387"/>
      <c r="B94" s="447"/>
      <c r="C94" s="322" t="s">
        <v>76</v>
      </c>
      <c r="D94" s="152" t="s">
        <v>21</v>
      </c>
      <c r="E94" s="151" t="s">
        <v>69</v>
      </c>
      <c r="F94" s="445"/>
      <c r="G94" s="86">
        <v>1</v>
      </c>
      <c r="H94" s="258">
        <v>4</v>
      </c>
      <c r="I94" s="65"/>
      <c r="J94" s="65"/>
      <c r="K94" s="65"/>
      <c r="L94" s="66"/>
      <c r="M94" s="67"/>
      <c r="N94" s="64"/>
      <c r="O94" s="67"/>
      <c r="P94" s="87">
        <f t="shared" si="144"/>
        <v>21</v>
      </c>
      <c r="Q94" s="7">
        <f t="shared" si="145"/>
        <v>4</v>
      </c>
      <c r="R94" s="7">
        <f t="shared" si="146"/>
        <v>25</v>
      </c>
      <c r="S94" s="86">
        <f t="shared" si="147"/>
        <v>1</v>
      </c>
      <c r="T94" s="61">
        <v>4</v>
      </c>
      <c r="U94" s="75"/>
      <c r="V94" s="73"/>
      <c r="W94" s="73"/>
      <c r="X94" s="73"/>
      <c r="Y94" s="73"/>
      <c r="Z94" s="73"/>
      <c r="AA94" s="73"/>
      <c r="AB94" s="34">
        <f t="shared" si="125"/>
        <v>21</v>
      </c>
      <c r="AC94" s="7">
        <f t="shared" si="126"/>
        <v>4</v>
      </c>
      <c r="AD94" s="275">
        <f t="shared" si="148"/>
        <v>25</v>
      </c>
      <c r="AE94" s="284"/>
    </row>
    <row r="95" spans="1:31" s="58" customFormat="1" ht="33" customHeight="1" thickBot="1" x14ac:dyDescent="0.3">
      <c r="A95" s="388"/>
      <c r="B95" s="448"/>
      <c r="C95" s="323" t="s">
        <v>77</v>
      </c>
      <c r="D95" s="154" t="s">
        <v>21</v>
      </c>
      <c r="E95" s="155" t="s">
        <v>69</v>
      </c>
      <c r="F95" s="445"/>
      <c r="G95" s="160">
        <v>1</v>
      </c>
      <c r="H95" s="260">
        <v>4</v>
      </c>
      <c r="I95" s="162"/>
      <c r="J95" s="162"/>
      <c r="K95" s="162"/>
      <c r="L95" s="163"/>
      <c r="M95" s="104"/>
      <c r="N95" s="161"/>
      <c r="O95" s="104"/>
      <c r="P95" s="105">
        <f t="shared" si="144"/>
        <v>21</v>
      </c>
      <c r="Q95" s="6">
        <f t="shared" si="145"/>
        <v>4</v>
      </c>
      <c r="R95" s="6">
        <f t="shared" si="146"/>
        <v>25</v>
      </c>
      <c r="S95" s="160">
        <f t="shared" si="147"/>
        <v>1</v>
      </c>
      <c r="T95" s="261">
        <v>4</v>
      </c>
      <c r="U95" s="165"/>
      <c r="V95" s="74"/>
      <c r="W95" s="74"/>
      <c r="X95" s="74"/>
      <c r="Y95" s="74"/>
      <c r="Z95" s="74"/>
      <c r="AA95" s="74"/>
      <c r="AB95" s="30">
        <f t="shared" si="125"/>
        <v>21</v>
      </c>
      <c r="AC95" s="6">
        <f t="shared" si="126"/>
        <v>4</v>
      </c>
      <c r="AD95" s="275">
        <f t="shared" si="148"/>
        <v>25</v>
      </c>
      <c r="AE95" s="284"/>
    </row>
    <row r="96" spans="1:31" ht="22.15" customHeight="1" thickBot="1" x14ac:dyDescent="0.3">
      <c r="A96" s="451" t="s">
        <v>132</v>
      </c>
      <c r="B96" s="452"/>
      <c r="C96" s="452"/>
      <c r="D96" s="453"/>
      <c r="E96" s="454"/>
      <c r="F96" s="449" t="s">
        <v>132</v>
      </c>
      <c r="G96" s="364">
        <f t="shared" ref="G96:AD96" si="154">SUM(G97:G112)</f>
        <v>28</v>
      </c>
      <c r="H96" s="365">
        <f t="shared" si="154"/>
        <v>97</v>
      </c>
      <c r="I96" s="364">
        <f t="shared" si="154"/>
        <v>100</v>
      </c>
      <c r="J96" s="364">
        <f t="shared" si="154"/>
        <v>0</v>
      </c>
      <c r="K96" s="364">
        <f t="shared" si="154"/>
        <v>32</v>
      </c>
      <c r="L96" s="364">
        <f t="shared" si="154"/>
        <v>20</v>
      </c>
      <c r="M96" s="364">
        <f t="shared" si="154"/>
        <v>0</v>
      </c>
      <c r="N96" s="366">
        <f t="shared" si="154"/>
        <v>75</v>
      </c>
      <c r="O96" s="281">
        <f t="shared" si="154"/>
        <v>0</v>
      </c>
      <c r="P96" s="282">
        <f t="shared" si="154"/>
        <v>376</v>
      </c>
      <c r="Q96" s="364">
        <f t="shared" si="154"/>
        <v>324</v>
      </c>
      <c r="R96" s="364">
        <f t="shared" si="154"/>
        <v>700</v>
      </c>
      <c r="S96" s="364">
        <f t="shared" si="154"/>
        <v>28</v>
      </c>
      <c r="T96" s="365">
        <f t="shared" si="154"/>
        <v>48</v>
      </c>
      <c r="U96" s="364">
        <f t="shared" si="154"/>
        <v>61</v>
      </c>
      <c r="V96" s="364">
        <f t="shared" si="154"/>
        <v>0</v>
      </c>
      <c r="W96" s="364">
        <f t="shared" si="154"/>
        <v>15</v>
      </c>
      <c r="X96" s="364">
        <f t="shared" si="154"/>
        <v>20</v>
      </c>
      <c r="Y96" s="364">
        <f t="shared" si="154"/>
        <v>0</v>
      </c>
      <c r="Z96" s="364">
        <f t="shared" si="154"/>
        <v>23</v>
      </c>
      <c r="AA96" s="364">
        <f t="shared" si="154"/>
        <v>0</v>
      </c>
      <c r="AB96" s="366">
        <f t="shared" si="154"/>
        <v>533</v>
      </c>
      <c r="AC96" s="364">
        <f t="shared" si="154"/>
        <v>167</v>
      </c>
      <c r="AD96" s="367">
        <f t="shared" si="154"/>
        <v>700</v>
      </c>
    </row>
    <row r="97" spans="1:31" ht="56.25" customHeight="1" x14ac:dyDescent="0.25">
      <c r="A97" s="386" t="s">
        <v>226</v>
      </c>
      <c r="B97" s="386" t="s">
        <v>228</v>
      </c>
      <c r="C97" s="326" t="s">
        <v>26</v>
      </c>
      <c r="D97" s="130" t="s">
        <v>212</v>
      </c>
      <c r="E97" s="288" t="s">
        <v>254</v>
      </c>
      <c r="F97" s="403"/>
      <c r="G97" s="5">
        <v>1</v>
      </c>
      <c r="H97" s="27"/>
      <c r="I97" s="28"/>
      <c r="J97" s="28"/>
      <c r="K97" s="28"/>
      <c r="L97" s="28">
        <v>20</v>
      </c>
      <c r="M97" s="28"/>
      <c r="N97" s="29"/>
      <c r="O97" s="28"/>
      <c r="P97" s="29">
        <f t="shared" ref="P97:P102" si="155">G97*25-Q97</f>
        <v>5</v>
      </c>
      <c r="Q97" s="5">
        <f t="shared" ref="Q97:Q102" si="156">SUM(H97:O97)</f>
        <v>20</v>
      </c>
      <c r="R97" s="5">
        <f t="shared" ref="R97:R102" si="157">SUM(H97:P97)</f>
        <v>25</v>
      </c>
      <c r="S97" s="5">
        <v>1</v>
      </c>
      <c r="T97" s="27"/>
      <c r="U97" s="28"/>
      <c r="V97" s="28"/>
      <c r="W97" s="28"/>
      <c r="X97" s="28">
        <v>20</v>
      </c>
      <c r="Y97" s="28"/>
      <c r="Z97" s="28"/>
      <c r="AA97" s="28"/>
      <c r="AB97" s="29">
        <f t="shared" ref="AB97:AB126" si="158">S97*25-AC97</f>
        <v>5</v>
      </c>
      <c r="AC97" s="5">
        <f t="shared" ref="AC97:AC126" si="159">SUM(T97:AA97)</f>
        <v>20</v>
      </c>
      <c r="AD97" s="268">
        <f>SUM(T97:AB97)</f>
        <v>25</v>
      </c>
    </row>
    <row r="98" spans="1:31" ht="72.75" customHeight="1" x14ac:dyDescent="0.25">
      <c r="A98" s="391"/>
      <c r="B98" s="391"/>
      <c r="C98" s="327" t="s">
        <v>85</v>
      </c>
      <c r="D98" s="138" t="s">
        <v>21</v>
      </c>
      <c r="E98" s="324" t="s">
        <v>45</v>
      </c>
      <c r="F98" s="403"/>
      <c r="G98" s="285">
        <v>4</v>
      </c>
      <c r="H98" s="43"/>
      <c r="I98" s="44">
        <v>30</v>
      </c>
      <c r="J98" s="44"/>
      <c r="K98" s="44"/>
      <c r="L98" s="44"/>
      <c r="M98" s="44"/>
      <c r="N98" s="45"/>
      <c r="O98" s="44"/>
      <c r="P98" s="45">
        <f t="shared" si="155"/>
        <v>70</v>
      </c>
      <c r="Q98" s="344">
        <f t="shared" si="156"/>
        <v>30</v>
      </c>
      <c r="R98" s="344">
        <f t="shared" si="157"/>
        <v>100</v>
      </c>
      <c r="S98" s="344">
        <v>4</v>
      </c>
      <c r="T98" s="43"/>
      <c r="U98" s="44">
        <v>15</v>
      </c>
      <c r="V98" s="44"/>
      <c r="W98" s="44"/>
      <c r="X98" s="44"/>
      <c r="Y98" s="44"/>
      <c r="Z98" s="44"/>
      <c r="AA98" s="44"/>
      <c r="AB98" s="45">
        <f t="shared" si="158"/>
        <v>85</v>
      </c>
      <c r="AC98" s="344">
        <f t="shared" si="159"/>
        <v>15</v>
      </c>
      <c r="AD98" s="271">
        <f t="shared" ref="AD98:AD99" si="160">SUM(T98:AB98)</f>
        <v>100</v>
      </c>
      <c r="AE98" s="39"/>
    </row>
    <row r="99" spans="1:31" ht="62.25" customHeight="1" thickBot="1" x14ac:dyDescent="0.3">
      <c r="A99" s="392"/>
      <c r="B99" s="392"/>
      <c r="C99" s="328" t="s">
        <v>213</v>
      </c>
      <c r="D99" s="181" t="s">
        <v>21</v>
      </c>
      <c r="E99" s="231" t="s">
        <v>45</v>
      </c>
      <c r="F99" s="450"/>
      <c r="G99" s="6">
        <v>2</v>
      </c>
      <c r="H99" s="280">
        <v>6</v>
      </c>
      <c r="I99" s="32"/>
      <c r="J99" s="32"/>
      <c r="K99" s="32"/>
      <c r="L99" s="32"/>
      <c r="M99" s="32"/>
      <c r="N99" s="32"/>
      <c r="O99" s="32"/>
      <c r="P99" s="102">
        <f t="shared" si="155"/>
        <v>44</v>
      </c>
      <c r="Q99" s="6">
        <f t="shared" si="156"/>
        <v>6</v>
      </c>
      <c r="R99" s="6">
        <f t="shared" si="157"/>
        <v>50</v>
      </c>
      <c r="S99" s="6">
        <v>2</v>
      </c>
      <c r="T99" s="280">
        <v>4</v>
      </c>
      <c r="U99" s="32"/>
      <c r="V99" s="32"/>
      <c r="W99" s="32"/>
      <c r="X99" s="32"/>
      <c r="Y99" s="32"/>
      <c r="Z99" s="32"/>
      <c r="AA99" s="32"/>
      <c r="AB99" s="102">
        <f t="shared" si="158"/>
        <v>46</v>
      </c>
      <c r="AC99" s="6">
        <f t="shared" si="159"/>
        <v>4</v>
      </c>
      <c r="AD99" s="269">
        <f t="shared" si="160"/>
        <v>50</v>
      </c>
      <c r="AE99" s="287"/>
    </row>
    <row r="100" spans="1:31" ht="54.95" customHeight="1" x14ac:dyDescent="0.25">
      <c r="A100" s="391" t="s">
        <v>227</v>
      </c>
      <c r="B100" s="426" t="s">
        <v>86</v>
      </c>
      <c r="C100" s="211" t="s">
        <v>179</v>
      </c>
      <c r="D100" s="211" t="s">
        <v>21</v>
      </c>
      <c r="E100" s="325" t="s">
        <v>245</v>
      </c>
      <c r="F100" s="401"/>
      <c r="G100" s="310">
        <v>3</v>
      </c>
      <c r="H100" s="292">
        <v>15</v>
      </c>
      <c r="I100" s="28"/>
      <c r="J100" s="28"/>
      <c r="K100" s="28"/>
      <c r="L100" s="28"/>
      <c r="M100" s="72"/>
      <c r="N100" s="72">
        <v>30</v>
      </c>
      <c r="O100" s="28"/>
      <c r="P100" s="311">
        <f t="shared" ref="P100" si="161">G100*25-Q100</f>
        <v>30</v>
      </c>
      <c r="Q100" s="5">
        <f t="shared" ref="Q100" si="162">SUM(H100:O100)</f>
        <v>45</v>
      </c>
      <c r="R100" s="5">
        <f t="shared" ref="R100" si="163">SUM(H100:P100)</f>
        <v>75</v>
      </c>
      <c r="S100" s="5">
        <v>3</v>
      </c>
      <c r="T100" s="312">
        <v>10</v>
      </c>
      <c r="U100" s="72"/>
      <c r="V100" s="72"/>
      <c r="W100" s="72"/>
      <c r="X100" s="72"/>
      <c r="Y100" s="72"/>
      <c r="Z100" s="72"/>
      <c r="AA100" s="72"/>
      <c r="AB100" s="311">
        <f t="shared" ref="AB100" si="164">S100*25-AC100</f>
        <v>65</v>
      </c>
      <c r="AC100" s="5">
        <f t="shared" ref="AC100" si="165">SUM(T100:AA100)</f>
        <v>10</v>
      </c>
      <c r="AD100" s="5">
        <f>SUM(T100:AB100)</f>
        <v>75</v>
      </c>
    </row>
    <row r="101" spans="1:31" ht="54.95" customHeight="1" thickBot="1" x14ac:dyDescent="0.3">
      <c r="A101" s="388"/>
      <c r="B101" s="396"/>
      <c r="C101" s="181" t="s">
        <v>180</v>
      </c>
      <c r="D101" s="181" t="s">
        <v>21</v>
      </c>
      <c r="E101" s="231" t="s">
        <v>245</v>
      </c>
      <c r="F101" s="401"/>
      <c r="G101" s="90">
        <v>3</v>
      </c>
      <c r="H101" s="280"/>
      <c r="I101" s="32">
        <v>55</v>
      </c>
      <c r="J101" s="32"/>
      <c r="K101" s="32"/>
      <c r="L101" s="32"/>
      <c r="M101" s="74"/>
      <c r="N101" s="74"/>
      <c r="O101" s="32"/>
      <c r="P101" s="14">
        <f t="shared" ref="P101" si="166">G101*25-Q101</f>
        <v>20</v>
      </c>
      <c r="Q101" s="290">
        <f t="shared" ref="Q101" si="167">SUM(H101:O101)</f>
        <v>55</v>
      </c>
      <c r="R101" s="290">
        <f t="shared" ref="R101" si="168">SUM(H101:P101)</f>
        <v>75</v>
      </c>
      <c r="S101" s="290">
        <v>3</v>
      </c>
      <c r="T101" s="293"/>
      <c r="U101" s="74">
        <v>38</v>
      </c>
      <c r="V101" s="74"/>
      <c r="W101" s="74"/>
      <c r="X101" s="74"/>
      <c r="Y101" s="74"/>
      <c r="Z101" s="74"/>
      <c r="AA101" s="74"/>
      <c r="AB101" s="14">
        <f t="shared" ref="AB101" si="169">S101*25-AC101</f>
        <v>37</v>
      </c>
      <c r="AC101" s="6">
        <f t="shared" ref="AC101" si="170">SUM(T101:AA101)</f>
        <v>38</v>
      </c>
      <c r="AD101" s="6">
        <f>SUM(T101:AB101)</f>
        <v>75</v>
      </c>
    </row>
    <row r="102" spans="1:31" ht="54.95" customHeight="1" x14ac:dyDescent="0.25">
      <c r="A102" s="427" t="s">
        <v>229</v>
      </c>
      <c r="B102" s="430" t="s">
        <v>87</v>
      </c>
      <c r="C102" s="218" t="s">
        <v>181</v>
      </c>
      <c r="D102" s="220" t="s">
        <v>20</v>
      </c>
      <c r="E102" s="371" t="s">
        <v>255</v>
      </c>
      <c r="F102" s="401"/>
      <c r="G102" s="5">
        <v>2</v>
      </c>
      <c r="H102" s="27">
        <v>20</v>
      </c>
      <c r="I102" s="28"/>
      <c r="J102" s="28"/>
      <c r="K102" s="28"/>
      <c r="L102" s="28"/>
      <c r="M102" s="28"/>
      <c r="N102" s="29">
        <v>25</v>
      </c>
      <c r="O102" s="28"/>
      <c r="P102" s="29">
        <f t="shared" si="155"/>
        <v>5</v>
      </c>
      <c r="Q102" s="5">
        <f t="shared" si="156"/>
        <v>45</v>
      </c>
      <c r="R102" s="5">
        <f t="shared" si="157"/>
        <v>50</v>
      </c>
      <c r="S102" s="5">
        <v>2</v>
      </c>
      <c r="T102" s="27">
        <v>10</v>
      </c>
      <c r="U102" s="28"/>
      <c r="V102" s="28"/>
      <c r="W102" s="28"/>
      <c r="X102" s="28"/>
      <c r="Y102" s="28"/>
      <c r="Z102" s="28">
        <v>5</v>
      </c>
      <c r="AA102" s="28"/>
      <c r="AB102" s="29">
        <f t="shared" si="158"/>
        <v>35</v>
      </c>
      <c r="AC102" s="5">
        <f t="shared" si="159"/>
        <v>15</v>
      </c>
      <c r="AD102" s="268">
        <f>SUM(T102:AB102)</f>
        <v>50</v>
      </c>
    </row>
    <row r="103" spans="1:31" ht="66" customHeight="1" x14ac:dyDescent="0.25">
      <c r="A103" s="428"/>
      <c r="B103" s="431"/>
      <c r="C103" s="218" t="s">
        <v>182</v>
      </c>
      <c r="D103" s="218" t="s">
        <v>21</v>
      </c>
      <c r="E103" s="371" t="s">
        <v>255</v>
      </c>
      <c r="F103" s="401"/>
      <c r="G103" s="7">
        <v>2</v>
      </c>
      <c r="H103" s="35"/>
      <c r="I103" s="113"/>
      <c r="J103" s="113"/>
      <c r="K103" s="113">
        <v>32</v>
      </c>
      <c r="L103" s="113"/>
      <c r="M103" s="73"/>
      <c r="N103" s="34"/>
      <c r="O103" s="113"/>
      <c r="P103" s="36">
        <f t="shared" ref="P103" si="171">G103*25-Q103</f>
        <v>18</v>
      </c>
      <c r="Q103" s="7">
        <f t="shared" ref="Q103" si="172">SUM(H103:O103)</f>
        <v>32</v>
      </c>
      <c r="R103" s="7">
        <f t="shared" ref="R103" si="173">SUM(H103:P103)</f>
        <v>50</v>
      </c>
      <c r="S103" s="7">
        <v>2</v>
      </c>
      <c r="T103" s="52"/>
      <c r="U103" s="73"/>
      <c r="V103" s="73"/>
      <c r="W103" s="73">
        <v>15</v>
      </c>
      <c r="X103" s="73"/>
      <c r="Y103" s="73"/>
      <c r="Z103" s="73"/>
      <c r="AA103" s="73"/>
      <c r="AB103" s="36">
        <f t="shared" ref="AB103:AB112" si="174">S103*25-AC103</f>
        <v>35</v>
      </c>
      <c r="AC103" s="7">
        <f t="shared" ref="AC103:AC112" si="175">SUM(T103:AA103)</f>
        <v>15</v>
      </c>
      <c r="AD103" s="271">
        <f>SUM(T103:AB103)</f>
        <v>50</v>
      </c>
    </row>
    <row r="104" spans="1:31" s="49" customFormat="1" ht="45" customHeight="1" x14ac:dyDescent="0.25">
      <c r="A104" s="428"/>
      <c r="B104" s="431"/>
      <c r="C104" s="316" t="s">
        <v>183</v>
      </c>
      <c r="D104" s="132" t="s">
        <v>20</v>
      </c>
      <c r="E104" s="329" t="s">
        <v>41</v>
      </c>
      <c r="F104" s="401"/>
      <c r="G104" s="8">
        <v>1</v>
      </c>
      <c r="H104" s="59">
        <v>6</v>
      </c>
      <c r="I104" s="217"/>
      <c r="J104" s="217"/>
      <c r="K104" s="217"/>
      <c r="L104" s="217"/>
      <c r="M104" s="217"/>
      <c r="N104" s="188"/>
      <c r="O104" s="217"/>
      <c r="P104" s="34">
        <f t="shared" ref="P104:P112" si="176">G104*25-Q104</f>
        <v>19</v>
      </c>
      <c r="Q104" s="7">
        <f t="shared" ref="Q104:Q112" si="177">SUM(H104:O104)</f>
        <v>6</v>
      </c>
      <c r="R104" s="7">
        <f t="shared" ref="R104:R112" si="178">SUM(H104:P104)</f>
        <v>25</v>
      </c>
      <c r="S104" s="8">
        <v>1</v>
      </c>
      <c r="T104" s="59">
        <v>3</v>
      </c>
      <c r="U104" s="217"/>
      <c r="V104" s="217"/>
      <c r="W104" s="217"/>
      <c r="X104" s="217"/>
      <c r="Y104" s="217"/>
      <c r="Z104" s="217">
        <v>8</v>
      </c>
      <c r="AA104" s="217"/>
      <c r="AB104" s="36">
        <f t="shared" si="174"/>
        <v>14</v>
      </c>
      <c r="AC104" s="7">
        <f t="shared" si="175"/>
        <v>11</v>
      </c>
      <c r="AD104" s="271">
        <f t="shared" ref="AD104:AD112" si="179">SUM(T104:AB104)</f>
        <v>25</v>
      </c>
      <c r="AE104" s="284"/>
    </row>
    <row r="105" spans="1:31" s="49" customFormat="1" ht="45" customHeight="1" x14ac:dyDescent="0.25">
      <c r="A105" s="428"/>
      <c r="B105" s="431"/>
      <c r="C105" s="316" t="s">
        <v>184</v>
      </c>
      <c r="D105" s="218" t="s">
        <v>21</v>
      </c>
      <c r="E105" s="329" t="s">
        <v>41</v>
      </c>
      <c r="F105" s="401"/>
      <c r="G105" s="8">
        <v>1</v>
      </c>
      <c r="H105" s="59"/>
      <c r="I105" s="217">
        <v>15</v>
      </c>
      <c r="J105" s="217"/>
      <c r="K105" s="217"/>
      <c r="L105" s="217"/>
      <c r="M105" s="217"/>
      <c r="N105" s="188"/>
      <c r="O105" s="217"/>
      <c r="P105" s="188">
        <f t="shared" ref="P105" si="180">G105*25-Q105</f>
        <v>10</v>
      </c>
      <c r="Q105" s="8">
        <f t="shared" ref="Q105" si="181">SUM(H105:O105)</f>
        <v>15</v>
      </c>
      <c r="R105" s="8">
        <f t="shared" ref="R105" si="182">SUM(H105:P105)</f>
        <v>25</v>
      </c>
      <c r="S105" s="8">
        <v>1</v>
      </c>
      <c r="T105" s="59"/>
      <c r="U105" s="217">
        <v>8</v>
      </c>
      <c r="V105" s="217"/>
      <c r="W105" s="217"/>
      <c r="X105" s="217"/>
      <c r="Y105" s="217"/>
      <c r="Z105" s="217"/>
      <c r="AA105" s="217"/>
      <c r="AB105" s="36">
        <f t="shared" si="174"/>
        <v>17</v>
      </c>
      <c r="AC105" s="7">
        <f t="shared" si="175"/>
        <v>8</v>
      </c>
      <c r="AD105" s="271">
        <f t="shared" si="179"/>
        <v>25</v>
      </c>
      <c r="AE105" s="284"/>
    </row>
    <row r="106" spans="1:31" s="49" customFormat="1" ht="33" customHeight="1" x14ac:dyDescent="0.25">
      <c r="A106" s="428"/>
      <c r="B106" s="431"/>
      <c r="C106" s="317" t="s">
        <v>88</v>
      </c>
      <c r="D106" s="157" t="s">
        <v>21</v>
      </c>
      <c r="E106" s="319" t="s">
        <v>41</v>
      </c>
      <c r="F106" s="401"/>
      <c r="G106" s="7">
        <v>1</v>
      </c>
      <c r="H106" s="52">
        <v>6</v>
      </c>
      <c r="I106" s="73"/>
      <c r="J106" s="73"/>
      <c r="K106" s="73"/>
      <c r="L106" s="73"/>
      <c r="M106" s="73"/>
      <c r="N106" s="34"/>
      <c r="O106" s="73"/>
      <c r="P106" s="34">
        <f t="shared" si="176"/>
        <v>19</v>
      </c>
      <c r="Q106" s="7">
        <f t="shared" si="177"/>
        <v>6</v>
      </c>
      <c r="R106" s="7">
        <f t="shared" si="178"/>
        <v>25</v>
      </c>
      <c r="S106" s="7">
        <v>1</v>
      </c>
      <c r="T106" s="52">
        <v>2</v>
      </c>
      <c r="U106" s="73"/>
      <c r="V106" s="73"/>
      <c r="W106" s="73"/>
      <c r="X106" s="73"/>
      <c r="Y106" s="73"/>
      <c r="Z106" s="73"/>
      <c r="AA106" s="73"/>
      <c r="AB106" s="36">
        <f t="shared" si="174"/>
        <v>23</v>
      </c>
      <c r="AC106" s="7">
        <f t="shared" si="175"/>
        <v>2</v>
      </c>
      <c r="AD106" s="271">
        <f t="shared" si="179"/>
        <v>25</v>
      </c>
      <c r="AE106" s="284"/>
    </row>
    <row r="107" spans="1:31" s="49" customFormat="1" ht="33" customHeight="1" x14ac:dyDescent="0.25">
      <c r="A107" s="428"/>
      <c r="B107" s="431"/>
      <c r="C107" s="317" t="s">
        <v>89</v>
      </c>
      <c r="D107" s="157" t="s">
        <v>21</v>
      </c>
      <c r="E107" s="319" t="s">
        <v>41</v>
      </c>
      <c r="F107" s="401"/>
      <c r="G107" s="7">
        <v>2</v>
      </c>
      <c r="H107" s="52">
        <v>6</v>
      </c>
      <c r="I107" s="73"/>
      <c r="J107" s="73"/>
      <c r="K107" s="73"/>
      <c r="L107" s="73"/>
      <c r="M107" s="73"/>
      <c r="N107" s="34">
        <v>20</v>
      </c>
      <c r="O107" s="73"/>
      <c r="P107" s="34">
        <f t="shared" si="176"/>
        <v>24</v>
      </c>
      <c r="Q107" s="7">
        <f t="shared" si="177"/>
        <v>26</v>
      </c>
      <c r="R107" s="7">
        <f t="shared" si="178"/>
        <v>50</v>
      </c>
      <c r="S107" s="7">
        <v>2</v>
      </c>
      <c r="T107" s="52">
        <v>2</v>
      </c>
      <c r="U107" s="73"/>
      <c r="V107" s="73"/>
      <c r="W107" s="73"/>
      <c r="X107" s="73"/>
      <c r="Y107" s="73"/>
      <c r="Z107" s="73">
        <v>10</v>
      </c>
      <c r="AA107" s="73"/>
      <c r="AB107" s="36">
        <f t="shared" si="174"/>
        <v>38</v>
      </c>
      <c r="AC107" s="7">
        <f t="shared" si="175"/>
        <v>12</v>
      </c>
      <c r="AD107" s="271">
        <f t="shared" si="179"/>
        <v>50</v>
      </c>
      <c r="AE107" s="284"/>
    </row>
    <row r="108" spans="1:31" s="49" customFormat="1" ht="33" customHeight="1" x14ac:dyDescent="0.25">
      <c r="A108" s="428"/>
      <c r="B108" s="431"/>
      <c r="C108" s="317" t="s">
        <v>90</v>
      </c>
      <c r="D108" s="215" t="s">
        <v>21</v>
      </c>
      <c r="E108" s="319" t="s">
        <v>41</v>
      </c>
      <c r="F108" s="401"/>
      <c r="G108" s="7">
        <v>1</v>
      </c>
      <c r="H108" s="52">
        <v>6</v>
      </c>
      <c r="I108" s="73"/>
      <c r="J108" s="73"/>
      <c r="K108" s="73"/>
      <c r="L108" s="73"/>
      <c r="M108" s="73"/>
      <c r="N108" s="34"/>
      <c r="O108" s="73"/>
      <c r="P108" s="34">
        <f t="shared" si="176"/>
        <v>19</v>
      </c>
      <c r="Q108" s="7">
        <f t="shared" si="177"/>
        <v>6</v>
      </c>
      <c r="R108" s="7">
        <f t="shared" si="178"/>
        <v>25</v>
      </c>
      <c r="S108" s="7">
        <v>1</v>
      </c>
      <c r="T108" s="52">
        <v>2</v>
      </c>
      <c r="U108" s="73"/>
      <c r="V108" s="73"/>
      <c r="W108" s="73"/>
      <c r="X108" s="73"/>
      <c r="Y108" s="73"/>
      <c r="Z108" s="73"/>
      <c r="AA108" s="73"/>
      <c r="AB108" s="36">
        <f t="shared" si="174"/>
        <v>23</v>
      </c>
      <c r="AC108" s="7">
        <f t="shared" si="175"/>
        <v>2</v>
      </c>
      <c r="AD108" s="271">
        <f t="shared" si="179"/>
        <v>25</v>
      </c>
      <c r="AE108" s="284"/>
    </row>
    <row r="109" spans="1:31" s="49" customFormat="1" ht="33" customHeight="1" x14ac:dyDescent="0.25">
      <c r="A109" s="428"/>
      <c r="B109" s="431"/>
      <c r="C109" s="317" t="s">
        <v>91</v>
      </c>
      <c r="D109" s="157" t="s">
        <v>21</v>
      </c>
      <c r="E109" s="319" t="s">
        <v>41</v>
      </c>
      <c r="F109" s="401"/>
      <c r="G109" s="7">
        <v>1</v>
      </c>
      <c r="H109" s="52">
        <v>6</v>
      </c>
      <c r="I109" s="73"/>
      <c r="J109" s="73"/>
      <c r="K109" s="73"/>
      <c r="L109" s="73"/>
      <c r="M109" s="73"/>
      <c r="N109" s="34"/>
      <c r="O109" s="73"/>
      <c r="P109" s="34">
        <f t="shared" si="176"/>
        <v>19</v>
      </c>
      <c r="Q109" s="7">
        <f t="shared" si="177"/>
        <v>6</v>
      </c>
      <c r="R109" s="7">
        <f t="shared" si="178"/>
        <v>25</v>
      </c>
      <c r="S109" s="7">
        <v>1</v>
      </c>
      <c r="T109" s="52">
        <v>2</v>
      </c>
      <c r="U109" s="73"/>
      <c r="V109" s="73"/>
      <c r="W109" s="73"/>
      <c r="X109" s="73"/>
      <c r="Y109" s="73"/>
      <c r="Z109" s="73"/>
      <c r="AA109" s="73"/>
      <c r="AB109" s="36">
        <f t="shared" si="174"/>
        <v>23</v>
      </c>
      <c r="AC109" s="7">
        <f t="shared" si="175"/>
        <v>2</v>
      </c>
      <c r="AD109" s="271">
        <f t="shared" si="179"/>
        <v>25</v>
      </c>
      <c r="AE109" s="284"/>
    </row>
    <row r="110" spans="1:31" s="49" customFormat="1" ht="33" customHeight="1" x14ac:dyDescent="0.25">
      <c r="A110" s="428"/>
      <c r="B110" s="431"/>
      <c r="C110" s="317" t="s">
        <v>92</v>
      </c>
      <c r="D110" s="157" t="s">
        <v>21</v>
      </c>
      <c r="E110" s="319" t="s">
        <v>41</v>
      </c>
      <c r="F110" s="401"/>
      <c r="G110" s="88">
        <v>1</v>
      </c>
      <c r="H110" s="52">
        <v>10</v>
      </c>
      <c r="I110" s="73"/>
      <c r="J110" s="73"/>
      <c r="K110" s="73"/>
      <c r="L110" s="73"/>
      <c r="M110" s="73"/>
      <c r="N110" s="34"/>
      <c r="O110" s="73"/>
      <c r="P110" s="13">
        <f t="shared" si="176"/>
        <v>15</v>
      </c>
      <c r="Q110" s="7">
        <f t="shared" si="177"/>
        <v>10</v>
      </c>
      <c r="R110" s="7">
        <f t="shared" si="178"/>
        <v>25</v>
      </c>
      <c r="S110" s="88">
        <v>1</v>
      </c>
      <c r="T110" s="52">
        <v>5</v>
      </c>
      <c r="U110" s="73"/>
      <c r="V110" s="73"/>
      <c r="W110" s="73"/>
      <c r="X110" s="73"/>
      <c r="Y110" s="73"/>
      <c r="Z110" s="73"/>
      <c r="AA110" s="73"/>
      <c r="AB110" s="36">
        <f t="shared" si="174"/>
        <v>20</v>
      </c>
      <c r="AC110" s="7">
        <f t="shared" si="175"/>
        <v>5</v>
      </c>
      <c r="AD110" s="271">
        <f t="shared" si="179"/>
        <v>25</v>
      </c>
      <c r="AE110" s="284"/>
    </row>
    <row r="111" spans="1:31" s="49" customFormat="1" ht="33" customHeight="1" x14ac:dyDescent="0.25">
      <c r="A111" s="428"/>
      <c r="B111" s="431"/>
      <c r="C111" s="317" t="s">
        <v>93</v>
      </c>
      <c r="D111" s="157" t="s">
        <v>21</v>
      </c>
      <c r="E111" s="319" t="s">
        <v>41</v>
      </c>
      <c r="F111" s="401"/>
      <c r="G111" s="7">
        <v>2</v>
      </c>
      <c r="H111" s="52">
        <v>8</v>
      </c>
      <c r="I111" s="73"/>
      <c r="J111" s="73"/>
      <c r="K111" s="73"/>
      <c r="L111" s="73"/>
      <c r="M111" s="73"/>
      <c r="N111" s="34"/>
      <c r="O111" s="73"/>
      <c r="P111" s="34">
        <f t="shared" si="176"/>
        <v>42</v>
      </c>
      <c r="Q111" s="7">
        <f t="shared" si="177"/>
        <v>8</v>
      </c>
      <c r="R111" s="7">
        <f t="shared" si="178"/>
        <v>50</v>
      </c>
      <c r="S111" s="88">
        <v>2</v>
      </c>
      <c r="T111" s="52">
        <v>4</v>
      </c>
      <c r="U111" s="73"/>
      <c r="V111" s="73"/>
      <c r="W111" s="73"/>
      <c r="X111" s="73"/>
      <c r="Y111" s="73"/>
      <c r="Z111" s="73"/>
      <c r="AA111" s="73"/>
      <c r="AB111" s="36">
        <f>S111*25-AC111</f>
        <v>46</v>
      </c>
      <c r="AC111" s="7">
        <f t="shared" si="175"/>
        <v>4</v>
      </c>
      <c r="AD111" s="271">
        <f t="shared" si="179"/>
        <v>50</v>
      </c>
      <c r="AE111" s="284"/>
    </row>
    <row r="112" spans="1:31" s="49" customFormat="1" ht="33" customHeight="1" thickBot="1" x14ac:dyDescent="0.3">
      <c r="A112" s="429"/>
      <c r="B112" s="432"/>
      <c r="C112" s="318" t="s">
        <v>94</v>
      </c>
      <c r="D112" s="234" t="s">
        <v>21</v>
      </c>
      <c r="E112" s="320" t="s">
        <v>41</v>
      </c>
      <c r="F112" s="401"/>
      <c r="G112" s="6">
        <v>1</v>
      </c>
      <c r="H112" s="53">
        <v>8</v>
      </c>
      <c r="I112" s="74"/>
      <c r="J112" s="74"/>
      <c r="K112" s="74"/>
      <c r="L112" s="74"/>
      <c r="M112" s="74"/>
      <c r="N112" s="30"/>
      <c r="O112" s="74"/>
      <c r="P112" s="30">
        <f t="shared" si="176"/>
        <v>17</v>
      </c>
      <c r="Q112" s="6">
        <f t="shared" si="177"/>
        <v>8</v>
      </c>
      <c r="R112" s="6">
        <f t="shared" si="178"/>
        <v>25</v>
      </c>
      <c r="S112" s="63">
        <v>1</v>
      </c>
      <c r="T112" s="53">
        <v>4</v>
      </c>
      <c r="U112" s="74"/>
      <c r="V112" s="74"/>
      <c r="W112" s="74"/>
      <c r="X112" s="74"/>
      <c r="Y112" s="74"/>
      <c r="Z112" s="74"/>
      <c r="AA112" s="74"/>
      <c r="AB112" s="39">
        <f t="shared" si="174"/>
        <v>21</v>
      </c>
      <c r="AC112" s="8">
        <f t="shared" si="175"/>
        <v>4</v>
      </c>
      <c r="AD112" s="271">
        <f t="shared" si="179"/>
        <v>25</v>
      </c>
      <c r="AE112" s="284"/>
    </row>
    <row r="113" spans="1:31" s="49" customFormat="1" ht="44.1" customHeight="1" x14ac:dyDescent="0.25">
      <c r="A113" s="455" t="s">
        <v>230</v>
      </c>
      <c r="B113" s="413" t="s">
        <v>231</v>
      </c>
      <c r="C113" s="321" t="s">
        <v>95</v>
      </c>
      <c r="D113" s="149" t="s">
        <v>21</v>
      </c>
      <c r="E113" s="291" t="s">
        <v>69</v>
      </c>
      <c r="F113" s="401"/>
      <c r="G113" s="5">
        <v>1</v>
      </c>
      <c r="H113" s="51">
        <v>8</v>
      </c>
      <c r="I113" s="72"/>
      <c r="J113" s="72"/>
      <c r="K113" s="72"/>
      <c r="L113" s="72"/>
      <c r="M113" s="72"/>
      <c r="N113" s="26"/>
      <c r="O113" s="72"/>
      <c r="P113" s="26">
        <f t="shared" ref="P113:P126" si="183">G113*25-Q113</f>
        <v>17</v>
      </c>
      <c r="Q113" s="5">
        <f t="shared" ref="Q113:Q126" si="184">SUM(H113:O113)</f>
        <v>8</v>
      </c>
      <c r="R113" s="5">
        <f t="shared" ref="R113:R126" si="185">SUM(H113:P113)</f>
        <v>25</v>
      </c>
      <c r="S113" s="5">
        <v>1</v>
      </c>
      <c r="T113" s="51">
        <v>8</v>
      </c>
      <c r="U113" s="72"/>
      <c r="V113" s="72"/>
      <c r="W113" s="72"/>
      <c r="X113" s="72"/>
      <c r="Y113" s="72"/>
      <c r="Z113" s="72"/>
      <c r="AA113" s="72"/>
      <c r="AB113" s="26">
        <f t="shared" si="158"/>
        <v>17</v>
      </c>
      <c r="AC113" s="5">
        <f t="shared" si="159"/>
        <v>8</v>
      </c>
      <c r="AD113" s="268">
        <f>SUM(T113:AB113)</f>
        <v>25</v>
      </c>
      <c r="AE113" s="284"/>
    </row>
    <row r="114" spans="1:31" s="49" customFormat="1" ht="49.5" customHeight="1" thickBot="1" x14ac:dyDescent="0.3">
      <c r="A114" s="455"/>
      <c r="B114" s="414"/>
      <c r="C114" s="323" t="s">
        <v>96</v>
      </c>
      <c r="D114" s="154" t="s">
        <v>21</v>
      </c>
      <c r="E114" s="155" t="s">
        <v>69</v>
      </c>
      <c r="F114" s="401"/>
      <c r="G114" s="6">
        <v>1</v>
      </c>
      <c r="H114" s="53">
        <v>10</v>
      </c>
      <c r="I114" s="74"/>
      <c r="J114" s="74"/>
      <c r="K114" s="74"/>
      <c r="L114" s="74"/>
      <c r="M114" s="74"/>
      <c r="N114" s="30"/>
      <c r="O114" s="74"/>
      <c r="P114" s="30">
        <f t="shared" si="183"/>
        <v>15</v>
      </c>
      <c r="Q114" s="6">
        <f t="shared" si="184"/>
        <v>10</v>
      </c>
      <c r="R114" s="6">
        <f t="shared" si="185"/>
        <v>25</v>
      </c>
      <c r="S114" s="6">
        <v>1</v>
      </c>
      <c r="T114" s="53">
        <v>10</v>
      </c>
      <c r="U114" s="74"/>
      <c r="V114" s="74"/>
      <c r="W114" s="74"/>
      <c r="X114" s="74"/>
      <c r="Y114" s="74"/>
      <c r="Z114" s="74"/>
      <c r="AA114" s="74"/>
      <c r="AB114" s="30">
        <f t="shared" si="158"/>
        <v>15</v>
      </c>
      <c r="AC114" s="6">
        <f t="shared" si="159"/>
        <v>10</v>
      </c>
      <c r="AD114" s="272">
        <f>SUM(T114:AB114)</f>
        <v>25</v>
      </c>
      <c r="AE114" s="284"/>
    </row>
    <row r="115" spans="1:31" s="49" customFormat="1" ht="44.1" customHeight="1" x14ac:dyDescent="0.25">
      <c r="A115" s="455"/>
      <c r="B115" s="414"/>
      <c r="C115" s="330" t="s">
        <v>97</v>
      </c>
      <c r="D115" s="232" t="s">
        <v>21</v>
      </c>
      <c r="E115" s="233" t="s">
        <v>69</v>
      </c>
      <c r="F115" s="401"/>
      <c r="G115" s="8">
        <v>1</v>
      </c>
      <c r="H115" s="59">
        <v>10</v>
      </c>
      <c r="I115" s="217"/>
      <c r="J115" s="217"/>
      <c r="K115" s="217"/>
      <c r="L115" s="217"/>
      <c r="M115" s="217"/>
      <c r="N115" s="188">
        <v>10</v>
      </c>
      <c r="O115" s="217"/>
      <c r="P115" s="188">
        <f t="shared" si="183"/>
        <v>5</v>
      </c>
      <c r="Q115" s="8">
        <f t="shared" si="184"/>
        <v>20</v>
      </c>
      <c r="R115" s="8">
        <f t="shared" si="185"/>
        <v>25</v>
      </c>
      <c r="S115" s="8">
        <v>1</v>
      </c>
      <c r="T115" s="59">
        <v>10</v>
      </c>
      <c r="U115" s="217"/>
      <c r="V115" s="217"/>
      <c r="W115" s="217"/>
      <c r="X115" s="217"/>
      <c r="Y115" s="217"/>
      <c r="Z115" s="217"/>
      <c r="AA115" s="217"/>
      <c r="AB115" s="188">
        <f t="shared" si="158"/>
        <v>15</v>
      </c>
      <c r="AC115" s="8">
        <f t="shared" si="159"/>
        <v>10</v>
      </c>
      <c r="AD115" s="269">
        <f>SUM(T115:AB115)</f>
        <v>25</v>
      </c>
      <c r="AE115" s="284"/>
    </row>
    <row r="116" spans="1:31" s="49" customFormat="1" ht="44.1" customHeight="1" x14ac:dyDescent="0.25">
      <c r="A116" s="455"/>
      <c r="B116" s="414"/>
      <c r="C116" s="322" t="s">
        <v>98</v>
      </c>
      <c r="D116" s="167" t="s">
        <v>21</v>
      </c>
      <c r="E116" s="191" t="s">
        <v>69</v>
      </c>
      <c r="F116" s="401"/>
      <c r="G116" s="7">
        <v>1</v>
      </c>
      <c r="H116" s="52">
        <v>6</v>
      </c>
      <c r="I116" s="73"/>
      <c r="J116" s="73"/>
      <c r="K116" s="73"/>
      <c r="L116" s="73"/>
      <c r="M116" s="73"/>
      <c r="N116" s="34">
        <v>10</v>
      </c>
      <c r="O116" s="73"/>
      <c r="P116" s="34">
        <f t="shared" si="183"/>
        <v>9</v>
      </c>
      <c r="Q116" s="7">
        <f t="shared" si="184"/>
        <v>16</v>
      </c>
      <c r="R116" s="7">
        <f t="shared" si="185"/>
        <v>25</v>
      </c>
      <c r="S116" s="7">
        <v>1</v>
      </c>
      <c r="T116" s="52">
        <v>6</v>
      </c>
      <c r="U116" s="73"/>
      <c r="V116" s="73"/>
      <c r="W116" s="73"/>
      <c r="X116" s="73"/>
      <c r="Y116" s="73"/>
      <c r="Z116" s="73"/>
      <c r="AA116" s="73"/>
      <c r="AB116" s="34">
        <f t="shared" si="158"/>
        <v>19</v>
      </c>
      <c r="AC116" s="7">
        <f t="shared" si="159"/>
        <v>6</v>
      </c>
      <c r="AD116" s="271">
        <f>SUM(T116:AB116)</f>
        <v>25</v>
      </c>
      <c r="AE116" s="284"/>
    </row>
    <row r="117" spans="1:31" s="49" customFormat="1" ht="44.1" customHeight="1" x14ac:dyDescent="0.25">
      <c r="A117" s="455"/>
      <c r="B117" s="414"/>
      <c r="C117" s="322" t="s">
        <v>99</v>
      </c>
      <c r="D117" s="167" t="s">
        <v>21</v>
      </c>
      <c r="E117" s="191" t="s">
        <v>69</v>
      </c>
      <c r="F117" s="401"/>
      <c r="G117" s="7">
        <v>1</v>
      </c>
      <c r="H117" s="52">
        <v>4</v>
      </c>
      <c r="I117" s="73"/>
      <c r="J117" s="73"/>
      <c r="K117" s="73"/>
      <c r="L117" s="73"/>
      <c r="M117" s="73"/>
      <c r="N117" s="34">
        <v>10</v>
      </c>
      <c r="O117" s="73"/>
      <c r="P117" s="13">
        <f t="shared" si="183"/>
        <v>11</v>
      </c>
      <c r="Q117" s="7">
        <f t="shared" si="184"/>
        <v>14</v>
      </c>
      <c r="R117" s="7">
        <f t="shared" si="185"/>
        <v>25</v>
      </c>
      <c r="S117" s="7">
        <v>1</v>
      </c>
      <c r="T117" s="52">
        <v>4</v>
      </c>
      <c r="U117" s="73"/>
      <c r="V117" s="73"/>
      <c r="W117" s="73"/>
      <c r="X117" s="73"/>
      <c r="Y117" s="73"/>
      <c r="Z117" s="73"/>
      <c r="AA117" s="73"/>
      <c r="AB117" s="34">
        <f t="shared" si="158"/>
        <v>21</v>
      </c>
      <c r="AC117" s="7">
        <f t="shared" si="159"/>
        <v>4</v>
      </c>
      <c r="AD117" s="271">
        <f t="shared" ref="AD117:AD126" si="186">SUM(T117:AB117)</f>
        <v>25</v>
      </c>
      <c r="AE117" s="284"/>
    </row>
    <row r="118" spans="1:31" s="58" customFormat="1" ht="44.1" customHeight="1" x14ac:dyDescent="0.25">
      <c r="A118" s="455"/>
      <c r="B118" s="414"/>
      <c r="C118" s="322" t="s">
        <v>100</v>
      </c>
      <c r="D118" s="168" t="s">
        <v>21</v>
      </c>
      <c r="E118" s="191" t="s">
        <v>69</v>
      </c>
      <c r="F118" s="401"/>
      <c r="G118" s="86">
        <v>1</v>
      </c>
      <c r="H118" s="64">
        <v>6</v>
      </c>
      <c r="I118" s="65"/>
      <c r="J118" s="65"/>
      <c r="K118" s="65"/>
      <c r="L118" s="67"/>
      <c r="M118" s="67"/>
      <c r="N118" s="87"/>
      <c r="O118" s="67"/>
      <c r="P118" s="87">
        <f t="shared" si="183"/>
        <v>19</v>
      </c>
      <c r="Q118" s="7">
        <f t="shared" si="184"/>
        <v>6</v>
      </c>
      <c r="R118" s="7">
        <f t="shared" si="185"/>
        <v>25</v>
      </c>
      <c r="S118" s="7">
        <v>1</v>
      </c>
      <c r="T118" s="93">
        <v>6</v>
      </c>
      <c r="U118" s="67"/>
      <c r="V118" s="67"/>
      <c r="W118" s="67"/>
      <c r="X118" s="67"/>
      <c r="Y118" s="67"/>
      <c r="Z118" s="67"/>
      <c r="AA118" s="67"/>
      <c r="AB118" s="87">
        <f t="shared" si="158"/>
        <v>19</v>
      </c>
      <c r="AC118" s="7">
        <f t="shared" si="159"/>
        <v>6</v>
      </c>
      <c r="AD118" s="271">
        <f t="shared" si="186"/>
        <v>25</v>
      </c>
      <c r="AE118" s="284"/>
    </row>
    <row r="119" spans="1:31" s="58" customFormat="1" ht="44.1" customHeight="1" x14ac:dyDescent="0.25">
      <c r="A119" s="455"/>
      <c r="B119" s="414"/>
      <c r="C119" s="334" t="s">
        <v>101</v>
      </c>
      <c r="D119" s="172" t="s">
        <v>20</v>
      </c>
      <c r="E119" s="191" t="s">
        <v>69</v>
      </c>
      <c r="F119" s="401"/>
      <c r="G119" s="86">
        <v>1</v>
      </c>
      <c r="H119" s="64">
        <v>4</v>
      </c>
      <c r="I119" s="65"/>
      <c r="J119" s="65"/>
      <c r="K119" s="65"/>
      <c r="L119" s="67"/>
      <c r="M119" s="67"/>
      <c r="N119" s="87">
        <v>15</v>
      </c>
      <c r="O119" s="67"/>
      <c r="P119" s="87">
        <f t="shared" si="183"/>
        <v>6</v>
      </c>
      <c r="Q119" s="7">
        <f t="shared" si="184"/>
        <v>19</v>
      </c>
      <c r="R119" s="7">
        <f t="shared" si="185"/>
        <v>25</v>
      </c>
      <c r="S119" s="7">
        <v>1</v>
      </c>
      <c r="T119" s="93">
        <v>4</v>
      </c>
      <c r="U119" s="67"/>
      <c r="V119" s="67"/>
      <c r="W119" s="67"/>
      <c r="X119" s="67"/>
      <c r="Y119" s="67"/>
      <c r="Z119" s="67"/>
      <c r="AA119" s="67"/>
      <c r="AB119" s="87">
        <f t="shared" si="158"/>
        <v>21</v>
      </c>
      <c r="AC119" s="7">
        <f t="shared" si="159"/>
        <v>4</v>
      </c>
      <c r="AD119" s="271">
        <f t="shared" si="186"/>
        <v>25</v>
      </c>
      <c r="AE119" s="284"/>
    </row>
    <row r="120" spans="1:31" s="58" customFormat="1" ht="44.1" customHeight="1" x14ac:dyDescent="0.25">
      <c r="A120" s="455"/>
      <c r="B120" s="414"/>
      <c r="C120" s="330" t="s">
        <v>102</v>
      </c>
      <c r="D120" s="225" t="s">
        <v>21</v>
      </c>
      <c r="E120" s="233" t="s">
        <v>69</v>
      </c>
      <c r="F120" s="401"/>
      <c r="G120" s="235">
        <v>1</v>
      </c>
      <c r="H120" s="266">
        <v>4</v>
      </c>
      <c r="I120" s="236"/>
      <c r="J120" s="236"/>
      <c r="K120" s="236"/>
      <c r="L120" s="237"/>
      <c r="M120" s="237"/>
      <c r="N120" s="238"/>
      <c r="O120" s="237"/>
      <c r="P120" s="238">
        <f t="shared" si="183"/>
        <v>21</v>
      </c>
      <c r="Q120" s="8">
        <f t="shared" si="184"/>
        <v>4</v>
      </c>
      <c r="R120" s="8">
        <f t="shared" si="185"/>
        <v>25</v>
      </c>
      <c r="S120" s="8">
        <v>1</v>
      </c>
      <c r="T120" s="239">
        <v>4</v>
      </c>
      <c r="U120" s="237"/>
      <c r="V120" s="237"/>
      <c r="W120" s="237"/>
      <c r="X120" s="237"/>
      <c r="Y120" s="237"/>
      <c r="Z120" s="237"/>
      <c r="AA120" s="237"/>
      <c r="AB120" s="238">
        <f t="shared" si="158"/>
        <v>21</v>
      </c>
      <c r="AC120" s="8">
        <f t="shared" si="159"/>
        <v>4</v>
      </c>
      <c r="AD120" s="271">
        <f t="shared" si="186"/>
        <v>25</v>
      </c>
      <c r="AE120" s="284"/>
    </row>
    <row r="121" spans="1:31" s="58" customFormat="1" ht="44.1" customHeight="1" x14ac:dyDescent="0.25">
      <c r="A121" s="455"/>
      <c r="B121" s="414"/>
      <c r="C121" s="322" t="s">
        <v>103</v>
      </c>
      <c r="D121" s="168" t="s">
        <v>21</v>
      </c>
      <c r="E121" s="191" t="s">
        <v>69</v>
      </c>
      <c r="F121" s="401"/>
      <c r="G121" s="86">
        <v>1</v>
      </c>
      <c r="H121" s="258">
        <v>2</v>
      </c>
      <c r="I121" s="65"/>
      <c r="J121" s="65"/>
      <c r="K121" s="65"/>
      <c r="L121" s="67"/>
      <c r="M121" s="67"/>
      <c r="N121" s="87"/>
      <c r="O121" s="67"/>
      <c r="P121" s="87">
        <f t="shared" si="183"/>
        <v>23</v>
      </c>
      <c r="Q121" s="7">
        <f t="shared" si="184"/>
        <v>2</v>
      </c>
      <c r="R121" s="7">
        <f t="shared" si="185"/>
        <v>25</v>
      </c>
      <c r="S121" s="7">
        <v>1</v>
      </c>
      <c r="T121" s="93">
        <v>2</v>
      </c>
      <c r="U121" s="67"/>
      <c r="V121" s="67"/>
      <c r="W121" s="67"/>
      <c r="X121" s="67"/>
      <c r="Y121" s="67"/>
      <c r="Z121" s="67"/>
      <c r="AA121" s="67"/>
      <c r="AB121" s="87">
        <f t="shared" si="158"/>
        <v>23</v>
      </c>
      <c r="AC121" s="7">
        <f t="shared" si="159"/>
        <v>2</v>
      </c>
      <c r="AD121" s="271">
        <f t="shared" si="186"/>
        <v>25</v>
      </c>
      <c r="AE121" s="284"/>
    </row>
    <row r="122" spans="1:31" s="58" customFormat="1" ht="44.1" customHeight="1" x14ac:dyDescent="0.25">
      <c r="A122" s="455"/>
      <c r="B122" s="414"/>
      <c r="C122" s="322" t="s">
        <v>104</v>
      </c>
      <c r="D122" s="168" t="s">
        <v>21</v>
      </c>
      <c r="E122" s="191" t="s">
        <v>69</v>
      </c>
      <c r="F122" s="401"/>
      <c r="G122" s="86">
        <v>1</v>
      </c>
      <c r="H122" s="258">
        <v>2</v>
      </c>
      <c r="I122" s="65"/>
      <c r="J122" s="65"/>
      <c r="K122" s="65"/>
      <c r="L122" s="67"/>
      <c r="M122" s="67"/>
      <c r="N122" s="87"/>
      <c r="O122" s="67"/>
      <c r="P122" s="87">
        <f t="shared" si="183"/>
        <v>23</v>
      </c>
      <c r="Q122" s="7">
        <f t="shared" si="184"/>
        <v>2</v>
      </c>
      <c r="R122" s="7">
        <f t="shared" si="185"/>
        <v>25</v>
      </c>
      <c r="S122" s="7">
        <v>1</v>
      </c>
      <c r="T122" s="93">
        <v>2</v>
      </c>
      <c r="U122" s="67"/>
      <c r="V122" s="67"/>
      <c r="W122" s="67"/>
      <c r="X122" s="67"/>
      <c r="Y122" s="67"/>
      <c r="Z122" s="67"/>
      <c r="AA122" s="67"/>
      <c r="AB122" s="87">
        <f t="shared" si="158"/>
        <v>23</v>
      </c>
      <c r="AC122" s="7">
        <f t="shared" si="159"/>
        <v>2</v>
      </c>
      <c r="AD122" s="271">
        <f t="shared" si="186"/>
        <v>25</v>
      </c>
      <c r="AE122" s="284"/>
    </row>
    <row r="123" spans="1:31" s="58" customFormat="1" ht="44.1" customHeight="1" x14ac:dyDescent="0.25">
      <c r="A123" s="455"/>
      <c r="B123" s="414"/>
      <c r="C123" s="322" t="s">
        <v>105</v>
      </c>
      <c r="D123" s="168" t="s">
        <v>21</v>
      </c>
      <c r="E123" s="191" t="s">
        <v>69</v>
      </c>
      <c r="F123" s="401"/>
      <c r="G123" s="86">
        <v>1</v>
      </c>
      <c r="H123" s="258">
        <v>4</v>
      </c>
      <c r="I123" s="259"/>
      <c r="J123" s="65"/>
      <c r="K123" s="65"/>
      <c r="L123" s="67"/>
      <c r="M123" s="67"/>
      <c r="N123" s="87"/>
      <c r="O123" s="67"/>
      <c r="P123" s="87">
        <f t="shared" si="183"/>
        <v>21</v>
      </c>
      <c r="Q123" s="7">
        <f t="shared" si="184"/>
        <v>4</v>
      </c>
      <c r="R123" s="7">
        <f t="shared" si="185"/>
        <v>25</v>
      </c>
      <c r="S123" s="7">
        <v>1</v>
      </c>
      <c r="T123" s="93">
        <v>4</v>
      </c>
      <c r="U123" s="67"/>
      <c r="V123" s="67"/>
      <c r="W123" s="67"/>
      <c r="X123" s="67"/>
      <c r="Y123" s="67"/>
      <c r="Z123" s="67"/>
      <c r="AA123" s="67"/>
      <c r="AB123" s="87">
        <f t="shared" si="158"/>
        <v>21</v>
      </c>
      <c r="AC123" s="7">
        <f t="shared" si="159"/>
        <v>4</v>
      </c>
      <c r="AD123" s="271">
        <f t="shared" si="186"/>
        <v>25</v>
      </c>
      <c r="AE123" s="284"/>
    </row>
    <row r="124" spans="1:31" s="58" customFormat="1" ht="44.1" customHeight="1" x14ac:dyDescent="0.25">
      <c r="A124" s="455"/>
      <c r="B124" s="414"/>
      <c r="C124" s="322" t="s">
        <v>106</v>
      </c>
      <c r="D124" s="168" t="s">
        <v>21</v>
      </c>
      <c r="E124" s="191" t="s">
        <v>69</v>
      </c>
      <c r="F124" s="401"/>
      <c r="G124" s="86">
        <v>1</v>
      </c>
      <c r="H124" s="258">
        <v>6</v>
      </c>
      <c r="I124" s="259"/>
      <c r="J124" s="65"/>
      <c r="K124" s="65"/>
      <c r="L124" s="67"/>
      <c r="M124" s="67"/>
      <c r="N124" s="87"/>
      <c r="O124" s="67"/>
      <c r="P124" s="87">
        <f t="shared" si="183"/>
        <v>19</v>
      </c>
      <c r="Q124" s="7">
        <f t="shared" si="184"/>
        <v>6</v>
      </c>
      <c r="R124" s="7">
        <f t="shared" si="185"/>
        <v>25</v>
      </c>
      <c r="S124" s="7">
        <v>1</v>
      </c>
      <c r="T124" s="93">
        <v>6</v>
      </c>
      <c r="U124" s="66"/>
      <c r="V124" s="66"/>
      <c r="W124" s="66"/>
      <c r="X124" s="67"/>
      <c r="Y124" s="67"/>
      <c r="Z124" s="67"/>
      <c r="AA124" s="67"/>
      <c r="AB124" s="87">
        <f t="shared" si="158"/>
        <v>19</v>
      </c>
      <c r="AC124" s="7">
        <f t="shared" si="159"/>
        <v>6</v>
      </c>
      <c r="AD124" s="271">
        <f t="shared" si="186"/>
        <v>25</v>
      </c>
      <c r="AE124" s="284"/>
    </row>
    <row r="125" spans="1:31" s="58" customFormat="1" ht="44.1" customHeight="1" x14ac:dyDescent="0.25">
      <c r="A125" s="455"/>
      <c r="B125" s="414"/>
      <c r="C125" s="322" t="s">
        <v>185</v>
      </c>
      <c r="D125" s="172" t="s">
        <v>20</v>
      </c>
      <c r="E125" s="191" t="s">
        <v>255</v>
      </c>
      <c r="F125" s="401"/>
      <c r="G125" s="221">
        <v>2</v>
      </c>
      <c r="H125" s="263">
        <v>26</v>
      </c>
      <c r="I125" s="264"/>
      <c r="J125" s="222"/>
      <c r="K125" s="222"/>
      <c r="L125" s="223"/>
      <c r="M125" s="223"/>
      <c r="N125" s="204"/>
      <c r="O125" s="223"/>
      <c r="P125" s="204">
        <f t="shared" si="183"/>
        <v>24</v>
      </c>
      <c r="Q125" s="9">
        <f t="shared" si="184"/>
        <v>26</v>
      </c>
      <c r="R125" s="9">
        <f t="shared" si="185"/>
        <v>50</v>
      </c>
      <c r="S125" s="9">
        <v>2</v>
      </c>
      <c r="T125" s="262">
        <v>26</v>
      </c>
      <c r="U125" s="224"/>
      <c r="V125" s="224"/>
      <c r="W125" s="224"/>
      <c r="X125" s="223"/>
      <c r="Y125" s="223"/>
      <c r="Z125" s="223"/>
      <c r="AA125" s="223"/>
      <c r="AB125" s="204">
        <f t="shared" si="158"/>
        <v>24</v>
      </c>
      <c r="AC125" s="9">
        <f t="shared" si="159"/>
        <v>26</v>
      </c>
      <c r="AD125" s="271">
        <f t="shared" si="186"/>
        <v>50</v>
      </c>
      <c r="AE125" s="284"/>
    </row>
    <row r="126" spans="1:31" s="58" customFormat="1" ht="44.1" customHeight="1" thickBot="1" x14ac:dyDescent="0.3">
      <c r="A126" s="456"/>
      <c r="B126" s="415"/>
      <c r="C126" s="331" t="s">
        <v>186</v>
      </c>
      <c r="D126" s="154" t="s">
        <v>21</v>
      </c>
      <c r="E126" s="191" t="s">
        <v>255</v>
      </c>
      <c r="F126" s="401"/>
      <c r="G126" s="160">
        <v>1</v>
      </c>
      <c r="H126" s="260"/>
      <c r="I126" s="265">
        <v>23</v>
      </c>
      <c r="J126" s="162"/>
      <c r="K126" s="162"/>
      <c r="L126" s="104"/>
      <c r="M126" s="104"/>
      <c r="N126" s="164"/>
      <c r="O126" s="104"/>
      <c r="P126" s="105">
        <f t="shared" si="183"/>
        <v>2</v>
      </c>
      <c r="Q126" s="6">
        <f t="shared" si="184"/>
        <v>23</v>
      </c>
      <c r="R126" s="6">
        <f t="shared" si="185"/>
        <v>25</v>
      </c>
      <c r="S126" s="6">
        <v>1</v>
      </c>
      <c r="T126" s="169"/>
      <c r="U126" s="104">
        <v>5</v>
      </c>
      <c r="V126" s="163"/>
      <c r="W126" s="163"/>
      <c r="X126" s="104"/>
      <c r="Y126" s="104"/>
      <c r="Z126" s="104"/>
      <c r="AA126" s="104"/>
      <c r="AB126" s="164">
        <f t="shared" si="158"/>
        <v>20</v>
      </c>
      <c r="AC126" s="6">
        <f t="shared" si="159"/>
        <v>5</v>
      </c>
      <c r="AD126" s="271">
        <f t="shared" si="186"/>
        <v>25</v>
      </c>
      <c r="AE126" s="284"/>
    </row>
    <row r="127" spans="1:31" s="47" customFormat="1" ht="23.1" customHeight="1" thickBot="1" x14ac:dyDescent="0.35">
      <c r="A127" s="404" t="s">
        <v>134</v>
      </c>
      <c r="B127" s="405"/>
      <c r="C127" s="405"/>
      <c r="D127" s="406"/>
      <c r="E127" s="407"/>
      <c r="F127" s="400" t="s">
        <v>134</v>
      </c>
      <c r="G127" s="80">
        <f t="shared" ref="G127:AD127" si="187">SUM(G128:G145)</f>
        <v>32</v>
      </c>
      <c r="H127" s="190">
        <f t="shared" si="187"/>
        <v>58</v>
      </c>
      <c r="I127" s="190">
        <f t="shared" si="187"/>
        <v>25</v>
      </c>
      <c r="J127" s="190">
        <f t="shared" si="187"/>
        <v>0</v>
      </c>
      <c r="K127" s="190">
        <f t="shared" si="187"/>
        <v>50</v>
      </c>
      <c r="L127" s="190">
        <f t="shared" si="187"/>
        <v>60</v>
      </c>
      <c r="M127" s="190">
        <f t="shared" si="187"/>
        <v>15</v>
      </c>
      <c r="N127" s="190">
        <f t="shared" si="187"/>
        <v>51</v>
      </c>
      <c r="O127" s="190">
        <f t="shared" si="187"/>
        <v>0</v>
      </c>
      <c r="P127" s="190">
        <f t="shared" si="187"/>
        <v>541</v>
      </c>
      <c r="Q127" s="190">
        <f t="shared" si="187"/>
        <v>259</v>
      </c>
      <c r="R127" s="190">
        <f t="shared" si="187"/>
        <v>800</v>
      </c>
      <c r="S127" s="190">
        <f t="shared" si="187"/>
        <v>32</v>
      </c>
      <c r="T127" s="190">
        <f t="shared" si="187"/>
        <v>27</v>
      </c>
      <c r="U127" s="190">
        <f t="shared" si="187"/>
        <v>10</v>
      </c>
      <c r="V127" s="190">
        <f t="shared" si="187"/>
        <v>0</v>
      </c>
      <c r="W127" s="190">
        <f t="shared" si="187"/>
        <v>26</v>
      </c>
      <c r="X127" s="190">
        <f t="shared" si="187"/>
        <v>28</v>
      </c>
      <c r="Y127" s="190">
        <f t="shared" si="187"/>
        <v>15</v>
      </c>
      <c r="Z127" s="190">
        <f t="shared" si="187"/>
        <v>29</v>
      </c>
      <c r="AA127" s="190">
        <f t="shared" si="187"/>
        <v>0</v>
      </c>
      <c r="AB127" s="190">
        <f t="shared" si="187"/>
        <v>665</v>
      </c>
      <c r="AC127" s="190">
        <f t="shared" si="187"/>
        <v>135</v>
      </c>
      <c r="AD127" s="270">
        <f t="shared" si="187"/>
        <v>800</v>
      </c>
    </row>
    <row r="128" spans="1:31" s="47" customFormat="1" ht="66" customHeight="1" thickBot="1" x14ac:dyDescent="0.35">
      <c r="A128" s="166" t="s">
        <v>232</v>
      </c>
      <c r="B128" s="170" t="s">
        <v>107</v>
      </c>
      <c r="C128" s="228" t="s">
        <v>27</v>
      </c>
      <c r="D128" s="141" t="s">
        <v>21</v>
      </c>
      <c r="E128" s="229" t="s">
        <v>252</v>
      </c>
      <c r="F128" s="401"/>
      <c r="G128" s="112">
        <v>2</v>
      </c>
      <c r="H128" s="337"/>
      <c r="I128" s="309"/>
      <c r="J128" s="309"/>
      <c r="K128" s="309">
        <v>30</v>
      </c>
      <c r="L128" s="309"/>
      <c r="M128" s="309"/>
      <c r="N128" s="338">
        <v>4</v>
      </c>
      <c r="O128" s="309"/>
      <c r="P128" s="338">
        <f t="shared" ref="P128:P132" si="188">G128*25-Q128</f>
        <v>16</v>
      </c>
      <c r="Q128" s="112">
        <f t="shared" ref="Q128:Q132" si="189">SUM(H128:O128)</f>
        <v>34</v>
      </c>
      <c r="R128" s="112">
        <f t="shared" ref="R128:R132" si="190">SUM(H128:P128)</f>
        <v>50</v>
      </c>
      <c r="S128" s="112">
        <v>2</v>
      </c>
      <c r="T128" s="337"/>
      <c r="U128" s="309"/>
      <c r="V128" s="309"/>
      <c r="W128" s="309">
        <v>16</v>
      </c>
      <c r="X128" s="309"/>
      <c r="Y128" s="309"/>
      <c r="Z128" s="309">
        <v>4</v>
      </c>
      <c r="AA128" s="309"/>
      <c r="AB128" s="338">
        <f>S128*25-AC128</f>
        <v>30</v>
      </c>
      <c r="AC128" s="112">
        <f t="shared" ref="AC128:AC156" si="191">SUM(T128:AA128)</f>
        <v>20</v>
      </c>
      <c r="AD128" s="273">
        <f t="shared" ref="AD128:AD134" si="192">SUM(T128:AB128)</f>
        <v>50</v>
      </c>
    </row>
    <row r="129" spans="1:34" s="47" customFormat="1" ht="56.25" customHeight="1" x14ac:dyDescent="0.3">
      <c r="A129" s="386" t="s">
        <v>233</v>
      </c>
      <c r="B129" s="386" t="s">
        <v>108</v>
      </c>
      <c r="C129" s="335" t="s">
        <v>246</v>
      </c>
      <c r="D129" s="115" t="s">
        <v>21</v>
      </c>
      <c r="E129" s="299" t="s">
        <v>253</v>
      </c>
      <c r="F129" s="402"/>
      <c r="G129" s="5">
        <v>6</v>
      </c>
      <c r="H129" s="27"/>
      <c r="I129" s="28"/>
      <c r="J129" s="28"/>
      <c r="K129" s="28"/>
      <c r="L129" s="28"/>
      <c r="M129" s="28">
        <v>15</v>
      </c>
      <c r="N129" s="29"/>
      <c r="O129" s="28"/>
      <c r="P129" s="29">
        <f t="shared" si="188"/>
        <v>135</v>
      </c>
      <c r="Q129" s="5">
        <f t="shared" si="189"/>
        <v>15</v>
      </c>
      <c r="R129" s="5">
        <f t="shared" si="190"/>
        <v>150</v>
      </c>
      <c r="S129" s="5">
        <v>6</v>
      </c>
      <c r="T129" s="27"/>
      <c r="U129" s="28"/>
      <c r="V129" s="28"/>
      <c r="W129" s="28"/>
      <c r="X129" s="28"/>
      <c r="Y129" s="28">
        <v>15</v>
      </c>
      <c r="Z129" s="28"/>
      <c r="AA129" s="28"/>
      <c r="AB129" s="29">
        <f>S129*25-AC129</f>
        <v>135</v>
      </c>
      <c r="AC129" s="5">
        <f t="shared" si="191"/>
        <v>15</v>
      </c>
      <c r="AD129" s="5">
        <f t="shared" si="192"/>
        <v>150</v>
      </c>
    </row>
    <row r="130" spans="1:34" s="47" customFormat="1" ht="48.75" customHeight="1" thickBot="1" x14ac:dyDescent="0.35">
      <c r="A130" s="392"/>
      <c r="B130" s="392"/>
      <c r="C130" s="336" t="s">
        <v>109</v>
      </c>
      <c r="D130" s="206" t="s">
        <v>21</v>
      </c>
      <c r="E130" s="300" t="s">
        <v>245</v>
      </c>
      <c r="F130" s="402"/>
      <c r="G130" s="301">
        <v>3</v>
      </c>
      <c r="H130" s="143"/>
      <c r="I130" s="144"/>
      <c r="J130" s="144"/>
      <c r="K130" s="144"/>
      <c r="L130" s="144">
        <v>30</v>
      </c>
      <c r="M130" s="144"/>
      <c r="N130" s="145"/>
      <c r="O130" s="144"/>
      <c r="P130" s="145">
        <f t="shared" si="188"/>
        <v>45</v>
      </c>
      <c r="Q130" s="301">
        <f t="shared" si="189"/>
        <v>30</v>
      </c>
      <c r="R130" s="301">
        <f t="shared" si="190"/>
        <v>75</v>
      </c>
      <c r="S130" s="301">
        <v>3</v>
      </c>
      <c r="T130" s="143"/>
      <c r="U130" s="144"/>
      <c r="V130" s="144"/>
      <c r="W130" s="144"/>
      <c r="X130" s="144">
        <v>10</v>
      </c>
      <c r="Y130" s="144"/>
      <c r="Z130" s="144"/>
      <c r="AA130" s="144"/>
      <c r="AB130" s="145">
        <f>S130*25-AC130</f>
        <v>65</v>
      </c>
      <c r="AC130" s="301">
        <f t="shared" si="191"/>
        <v>10</v>
      </c>
      <c r="AD130" s="301">
        <f t="shared" si="192"/>
        <v>75</v>
      </c>
    </row>
    <row r="131" spans="1:34" s="47" customFormat="1" ht="50.25" customHeight="1" x14ac:dyDescent="0.3">
      <c r="A131" s="386" t="s">
        <v>234</v>
      </c>
      <c r="B131" s="386" t="s">
        <v>235</v>
      </c>
      <c r="C131" s="51" t="s">
        <v>208</v>
      </c>
      <c r="D131" s="115" t="s">
        <v>21</v>
      </c>
      <c r="E131" s="299" t="s">
        <v>210</v>
      </c>
      <c r="F131" s="401"/>
      <c r="G131" s="5">
        <v>3</v>
      </c>
      <c r="H131" s="292"/>
      <c r="I131" s="28"/>
      <c r="J131" s="28"/>
      <c r="K131" s="28">
        <v>10</v>
      </c>
      <c r="L131" s="28"/>
      <c r="M131" s="28"/>
      <c r="N131" s="28"/>
      <c r="O131" s="28"/>
      <c r="P131" s="108">
        <f t="shared" si="188"/>
        <v>65</v>
      </c>
      <c r="Q131" s="5">
        <f t="shared" si="189"/>
        <v>10</v>
      </c>
      <c r="R131" s="5">
        <f t="shared" si="190"/>
        <v>75</v>
      </c>
      <c r="S131" s="5">
        <v>3</v>
      </c>
      <c r="T131" s="292"/>
      <c r="U131" s="28"/>
      <c r="V131" s="28"/>
      <c r="W131" s="28">
        <v>5</v>
      </c>
      <c r="X131" s="28"/>
      <c r="Y131" s="28"/>
      <c r="Z131" s="28"/>
      <c r="AA131" s="28"/>
      <c r="AB131" s="108">
        <f t="shared" ref="AB131:AB132" si="193">S131*25-AC131</f>
        <v>70</v>
      </c>
      <c r="AC131" s="5">
        <f t="shared" si="191"/>
        <v>5</v>
      </c>
      <c r="AD131" s="5">
        <f t="shared" si="192"/>
        <v>75</v>
      </c>
    </row>
    <row r="132" spans="1:34" s="47" customFormat="1" ht="48.75" customHeight="1" thickBot="1" x14ac:dyDescent="0.35">
      <c r="A132" s="392"/>
      <c r="B132" s="392"/>
      <c r="C132" s="53" t="s">
        <v>209</v>
      </c>
      <c r="D132" s="120" t="s">
        <v>21</v>
      </c>
      <c r="E132" s="300" t="s">
        <v>210</v>
      </c>
      <c r="F132" s="401"/>
      <c r="G132" s="6">
        <v>3</v>
      </c>
      <c r="H132" s="280"/>
      <c r="I132" s="32"/>
      <c r="J132" s="32"/>
      <c r="K132" s="32">
        <v>10</v>
      </c>
      <c r="L132" s="32"/>
      <c r="M132" s="32"/>
      <c r="N132" s="32"/>
      <c r="O132" s="32"/>
      <c r="P132" s="102">
        <f t="shared" si="188"/>
        <v>65</v>
      </c>
      <c r="Q132" s="6">
        <f t="shared" si="189"/>
        <v>10</v>
      </c>
      <c r="R132" s="301">
        <f t="shared" si="190"/>
        <v>75</v>
      </c>
      <c r="S132" s="6">
        <v>3</v>
      </c>
      <c r="T132" s="280"/>
      <c r="U132" s="32"/>
      <c r="V132" s="32"/>
      <c r="W132" s="32">
        <v>5</v>
      </c>
      <c r="X132" s="32"/>
      <c r="Y132" s="32"/>
      <c r="Z132" s="32"/>
      <c r="AA132" s="32"/>
      <c r="AB132" s="102">
        <f t="shared" si="193"/>
        <v>70</v>
      </c>
      <c r="AC132" s="6">
        <f t="shared" si="191"/>
        <v>5</v>
      </c>
      <c r="AD132" s="301">
        <f t="shared" si="192"/>
        <v>75</v>
      </c>
    </row>
    <row r="133" spans="1:34" s="47" customFormat="1" ht="54" customHeight="1" x14ac:dyDescent="0.3">
      <c r="A133" s="412" t="s">
        <v>236</v>
      </c>
      <c r="B133" s="438" t="s">
        <v>237</v>
      </c>
      <c r="C133" s="240" t="s">
        <v>105</v>
      </c>
      <c r="D133" s="156" t="s">
        <v>21</v>
      </c>
      <c r="E133" s="329" t="s">
        <v>41</v>
      </c>
      <c r="F133" s="403"/>
      <c r="G133" s="8">
        <v>1</v>
      </c>
      <c r="H133" s="37">
        <v>4</v>
      </c>
      <c r="I133" s="38"/>
      <c r="J133" s="38"/>
      <c r="K133" s="38"/>
      <c r="L133" s="38"/>
      <c r="M133" s="38"/>
      <c r="N133" s="39"/>
      <c r="O133" s="38"/>
      <c r="P133" s="39">
        <f t="shared" ref="P133" si="194">G133*25-Q133</f>
        <v>21</v>
      </c>
      <c r="Q133" s="8">
        <f t="shared" ref="Q133" si="195">SUM(H133:O133)</f>
        <v>4</v>
      </c>
      <c r="R133" s="8">
        <f t="shared" ref="R133" si="196">SUM(H133:P133)</f>
        <v>25</v>
      </c>
      <c r="S133" s="8">
        <v>1</v>
      </c>
      <c r="T133" s="37">
        <v>2</v>
      </c>
      <c r="U133" s="38"/>
      <c r="V133" s="38"/>
      <c r="W133" s="38"/>
      <c r="X133" s="38"/>
      <c r="Y133" s="38"/>
      <c r="Z133" s="38"/>
      <c r="AA133" s="38"/>
      <c r="AB133" s="39">
        <f t="shared" ref="AB133:AB145" si="197">S133*25-AC133</f>
        <v>23</v>
      </c>
      <c r="AC133" s="8">
        <f t="shared" ref="AC133:AC145" si="198">SUM(T133:AA133)</f>
        <v>2</v>
      </c>
      <c r="AD133" s="269">
        <f t="shared" si="192"/>
        <v>25</v>
      </c>
    </row>
    <row r="134" spans="1:34" s="47" customFormat="1" ht="54" customHeight="1" x14ac:dyDescent="0.3">
      <c r="A134" s="387"/>
      <c r="B134" s="412"/>
      <c r="C134" s="184" t="s">
        <v>189</v>
      </c>
      <c r="D134" s="227" t="s">
        <v>21</v>
      </c>
      <c r="E134" s="319" t="s">
        <v>41</v>
      </c>
      <c r="F134" s="403"/>
      <c r="G134" s="7">
        <v>1</v>
      </c>
      <c r="H134" s="37">
        <v>4</v>
      </c>
      <c r="I134" s="38"/>
      <c r="J134" s="38"/>
      <c r="K134" s="38"/>
      <c r="L134" s="38"/>
      <c r="M134" s="38"/>
      <c r="N134" s="39"/>
      <c r="O134" s="38"/>
      <c r="P134" s="39">
        <f t="shared" ref="P134" si="199">G134*25-Q134</f>
        <v>21</v>
      </c>
      <c r="Q134" s="7">
        <f t="shared" ref="Q134" si="200">SUM(H134:O134)</f>
        <v>4</v>
      </c>
      <c r="R134" s="8">
        <f t="shared" ref="R134" si="201">SUM(H134:P134)</f>
        <v>25</v>
      </c>
      <c r="S134" s="7">
        <v>1</v>
      </c>
      <c r="T134" s="37">
        <v>2</v>
      </c>
      <c r="U134" s="38"/>
      <c r="V134" s="38"/>
      <c r="W134" s="38"/>
      <c r="X134" s="38"/>
      <c r="Y134" s="38"/>
      <c r="Z134" s="38"/>
      <c r="AA134" s="38"/>
      <c r="AB134" s="36">
        <f t="shared" si="197"/>
        <v>23</v>
      </c>
      <c r="AC134" s="7">
        <f t="shared" si="198"/>
        <v>2</v>
      </c>
      <c r="AD134" s="271">
        <f t="shared" si="192"/>
        <v>25</v>
      </c>
    </row>
    <row r="135" spans="1:34" s="47" customFormat="1" ht="50.25" customHeight="1" x14ac:dyDescent="0.3">
      <c r="A135" s="387"/>
      <c r="B135" s="412"/>
      <c r="C135" s="184" t="s">
        <v>119</v>
      </c>
      <c r="D135" s="227" t="s">
        <v>21</v>
      </c>
      <c r="E135" s="319" t="s">
        <v>41</v>
      </c>
      <c r="F135" s="403"/>
      <c r="G135" s="7">
        <v>1</v>
      </c>
      <c r="H135" s="37">
        <v>10</v>
      </c>
      <c r="I135" s="38"/>
      <c r="J135" s="38"/>
      <c r="K135" s="38"/>
      <c r="L135" s="38"/>
      <c r="M135" s="38"/>
      <c r="N135" s="39"/>
      <c r="O135" s="38"/>
      <c r="P135" s="39">
        <f t="shared" ref="P135:P136" si="202">G135*25-Q135</f>
        <v>15</v>
      </c>
      <c r="Q135" s="7">
        <f t="shared" ref="Q135:Q136" si="203">SUM(H135:O135)</f>
        <v>10</v>
      </c>
      <c r="R135" s="8">
        <f t="shared" ref="R135:R136" si="204">SUM(H135:P135)</f>
        <v>25</v>
      </c>
      <c r="S135" s="7">
        <v>1</v>
      </c>
      <c r="T135" s="37">
        <v>5</v>
      </c>
      <c r="U135" s="38"/>
      <c r="V135" s="38"/>
      <c r="W135" s="38"/>
      <c r="X135" s="38"/>
      <c r="Y135" s="38"/>
      <c r="Z135" s="38"/>
      <c r="AA135" s="38"/>
      <c r="AB135" s="36">
        <f t="shared" si="197"/>
        <v>20</v>
      </c>
      <c r="AC135" s="7">
        <f t="shared" si="198"/>
        <v>5</v>
      </c>
      <c r="AD135" s="271">
        <f t="shared" ref="AD135:AD143" si="205">SUM(T135:AB135)</f>
        <v>25</v>
      </c>
    </row>
    <row r="136" spans="1:34" s="47" customFormat="1" ht="55.5" customHeight="1" x14ac:dyDescent="0.3">
      <c r="A136" s="387"/>
      <c r="B136" s="412"/>
      <c r="C136" s="184" t="s">
        <v>190</v>
      </c>
      <c r="D136" s="227" t="s">
        <v>21</v>
      </c>
      <c r="E136" s="319" t="s">
        <v>41</v>
      </c>
      <c r="F136" s="403"/>
      <c r="G136" s="7">
        <v>1</v>
      </c>
      <c r="H136" s="37">
        <v>10</v>
      </c>
      <c r="I136" s="38"/>
      <c r="J136" s="38"/>
      <c r="K136" s="38"/>
      <c r="L136" s="38"/>
      <c r="M136" s="38"/>
      <c r="N136" s="39"/>
      <c r="O136" s="38"/>
      <c r="P136" s="39">
        <f t="shared" si="202"/>
        <v>15</v>
      </c>
      <c r="Q136" s="7">
        <f t="shared" si="203"/>
        <v>10</v>
      </c>
      <c r="R136" s="8">
        <f t="shared" si="204"/>
        <v>25</v>
      </c>
      <c r="S136" s="7">
        <v>1</v>
      </c>
      <c r="T136" s="37">
        <v>5</v>
      </c>
      <c r="U136" s="38"/>
      <c r="V136" s="38"/>
      <c r="W136" s="38"/>
      <c r="X136" s="38"/>
      <c r="Y136" s="38"/>
      <c r="Z136" s="38"/>
      <c r="AA136" s="38"/>
      <c r="AB136" s="36">
        <f t="shared" si="197"/>
        <v>20</v>
      </c>
      <c r="AC136" s="7">
        <f t="shared" si="198"/>
        <v>5</v>
      </c>
      <c r="AD136" s="271">
        <f t="shared" si="205"/>
        <v>25</v>
      </c>
    </row>
    <row r="137" spans="1:34" s="47" customFormat="1" ht="42" customHeight="1" x14ac:dyDescent="0.3">
      <c r="A137" s="387"/>
      <c r="B137" s="412"/>
      <c r="C137" s="339" t="s">
        <v>125</v>
      </c>
      <c r="D137" s="157" t="s">
        <v>21</v>
      </c>
      <c r="E137" s="319" t="s">
        <v>41</v>
      </c>
      <c r="F137" s="401"/>
      <c r="G137" s="7">
        <v>1</v>
      </c>
      <c r="H137" s="35">
        <v>4</v>
      </c>
      <c r="I137" s="113"/>
      <c r="J137" s="113"/>
      <c r="K137" s="113"/>
      <c r="L137" s="113"/>
      <c r="M137" s="113"/>
      <c r="N137" s="36"/>
      <c r="O137" s="113"/>
      <c r="P137" s="36">
        <f t="shared" ref="P137" si="206">G137*25-Q137</f>
        <v>21</v>
      </c>
      <c r="Q137" s="7">
        <f t="shared" ref="Q137" si="207">SUM(H137:O137)</f>
        <v>4</v>
      </c>
      <c r="R137" s="7">
        <f t="shared" ref="R137" si="208">SUM(H137:P137)</f>
        <v>25</v>
      </c>
      <c r="S137" s="7">
        <v>1</v>
      </c>
      <c r="T137" s="52">
        <v>2</v>
      </c>
      <c r="U137" s="113"/>
      <c r="V137" s="113"/>
      <c r="W137" s="113"/>
      <c r="X137" s="113"/>
      <c r="Y137" s="113"/>
      <c r="Z137" s="113"/>
      <c r="AA137" s="113"/>
      <c r="AB137" s="36">
        <f t="shared" si="197"/>
        <v>23</v>
      </c>
      <c r="AC137" s="7">
        <f t="shared" si="198"/>
        <v>2</v>
      </c>
      <c r="AD137" s="271">
        <f t="shared" si="205"/>
        <v>25</v>
      </c>
    </row>
    <row r="138" spans="1:34" s="47" customFormat="1" ht="44.1" customHeight="1" x14ac:dyDescent="0.3">
      <c r="A138" s="387"/>
      <c r="B138" s="412"/>
      <c r="C138" s="316" t="s">
        <v>110</v>
      </c>
      <c r="D138" s="215" t="s">
        <v>21</v>
      </c>
      <c r="E138" s="329" t="s">
        <v>41</v>
      </c>
      <c r="F138" s="401"/>
      <c r="G138" s="8">
        <v>1</v>
      </c>
      <c r="H138" s="37">
        <v>4</v>
      </c>
      <c r="I138" s="38"/>
      <c r="J138" s="38"/>
      <c r="K138" s="38"/>
      <c r="L138" s="38"/>
      <c r="M138" s="38"/>
      <c r="N138" s="39">
        <v>10</v>
      </c>
      <c r="O138" s="38"/>
      <c r="P138" s="39">
        <f t="shared" ref="P138:P145" si="209">G138*25-Q138</f>
        <v>11</v>
      </c>
      <c r="Q138" s="8">
        <f t="shared" ref="Q138:Q145" si="210">SUM(H138:O138)</f>
        <v>14</v>
      </c>
      <c r="R138" s="8">
        <f t="shared" ref="R138:R145" si="211">SUM(H138:P138)</f>
        <v>25</v>
      </c>
      <c r="S138" s="8">
        <v>1</v>
      </c>
      <c r="T138" s="59">
        <v>2</v>
      </c>
      <c r="U138" s="38"/>
      <c r="V138" s="38"/>
      <c r="W138" s="38"/>
      <c r="X138" s="38"/>
      <c r="Y138" s="38"/>
      <c r="Z138" s="38">
        <v>5</v>
      </c>
      <c r="AA138" s="38"/>
      <c r="AB138" s="39">
        <f t="shared" si="197"/>
        <v>18</v>
      </c>
      <c r="AC138" s="8">
        <f t="shared" si="198"/>
        <v>7</v>
      </c>
      <c r="AD138" s="271">
        <f t="shared" si="205"/>
        <v>25</v>
      </c>
    </row>
    <row r="139" spans="1:34" s="47" customFormat="1" ht="44.1" customHeight="1" x14ac:dyDescent="0.3">
      <c r="A139" s="387"/>
      <c r="B139" s="412"/>
      <c r="C139" s="317" t="s">
        <v>191</v>
      </c>
      <c r="D139" s="132" t="s">
        <v>20</v>
      </c>
      <c r="E139" s="370" t="s">
        <v>255</v>
      </c>
      <c r="F139" s="401"/>
      <c r="G139" s="7">
        <v>1</v>
      </c>
      <c r="H139" s="35">
        <v>10</v>
      </c>
      <c r="I139" s="113"/>
      <c r="J139" s="113"/>
      <c r="K139" s="113"/>
      <c r="L139" s="113"/>
      <c r="M139" s="113"/>
      <c r="N139" s="36">
        <v>10</v>
      </c>
      <c r="O139" s="113"/>
      <c r="P139" s="36">
        <f t="shared" si="209"/>
        <v>5</v>
      </c>
      <c r="Q139" s="7">
        <f t="shared" si="210"/>
        <v>20</v>
      </c>
      <c r="R139" s="7">
        <f t="shared" si="211"/>
        <v>25</v>
      </c>
      <c r="S139" s="7">
        <v>1</v>
      </c>
      <c r="T139" s="52">
        <v>3</v>
      </c>
      <c r="U139" s="113"/>
      <c r="V139" s="113"/>
      <c r="W139" s="113"/>
      <c r="X139" s="113"/>
      <c r="Y139" s="113"/>
      <c r="Z139" s="113">
        <v>5</v>
      </c>
      <c r="AA139" s="113"/>
      <c r="AB139" s="36">
        <f t="shared" si="197"/>
        <v>17</v>
      </c>
      <c r="AC139" s="7">
        <f t="shared" si="198"/>
        <v>8</v>
      </c>
      <c r="AD139" s="271">
        <f t="shared" si="205"/>
        <v>25</v>
      </c>
    </row>
    <row r="140" spans="1:34" s="47" customFormat="1" ht="44.1" customHeight="1" x14ac:dyDescent="0.3">
      <c r="A140" s="387"/>
      <c r="B140" s="412"/>
      <c r="C140" s="317" t="s">
        <v>192</v>
      </c>
      <c r="D140" s="157" t="s">
        <v>21</v>
      </c>
      <c r="E140" s="370" t="s">
        <v>255</v>
      </c>
      <c r="F140" s="401"/>
      <c r="G140" s="7">
        <v>1</v>
      </c>
      <c r="H140" s="35"/>
      <c r="I140" s="113">
        <v>25</v>
      </c>
      <c r="J140" s="113"/>
      <c r="K140" s="113"/>
      <c r="L140" s="113"/>
      <c r="M140" s="113"/>
      <c r="N140" s="36"/>
      <c r="O140" s="113"/>
      <c r="P140" s="36">
        <f t="shared" ref="P140" si="212">G140*25-Q140</f>
        <v>0</v>
      </c>
      <c r="Q140" s="7">
        <f t="shared" ref="Q140" si="213">SUM(H140:O140)</f>
        <v>25</v>
      </c>
      <c r="R140" s="7">
        <f t="shared" ref="R140" si="214">SUM(H140:P140)</f>
        <v>25</v>
      </c>
      <c r="S140" s="7">
        <v>1</v>
      </c>
      <c r="T140" s="52"/>
      <c r="U140" s="113">
        <v>10</v>
      </c>
      <c r="V140" s="113"/>
      <c r="W140" s="113"/>
      <c r="X140" s="113"/>
      <c r="Y140" s="113"/>
      <c r="Z140" s="113"/>
      <c r="AA140" s="113"/>
      <c r="AB140" s="267">
        <f t="shared" si="197"/>
        <v>15</v>
      </c>
      <c r="AC140" s="7">
        <f t="shared" si="198"/>
        <v>10</v>
      </c>
      <c r="AD140" s="271">
        <f t="shared" si="205"/>
        <v>25</v>
      </c>
    </row>
    <row r="141" spans="1:34" s="47" customFormat="1" ht="44.1" customHeight="1" x14ac:dyDescent="0.3">
      <c r="A141" s="387"/>
      <c r="B141" s="412"/>
      <c r="C141" s="317" t="s">
        <v>111</v>
      </c>
      <c r="D141" s="157" t="s">
        <v>21</v>
      </c>
      <c r="E141" s="319" t="s">
        <v>41</v>
      </c>
      <c r="F141" s="401"/>
      <c r="G141" s="7">
        <v>1</v>
      </c>
      <c r="H141" s="35">
        <v>4</v>
      </c>
      <c r="I141" s="113"/>
      <c r="J141" s="113"/>
      <c r="K141" s="113"/>
      <c r="L141" s="113"/>
      <c r="M141" s="113"/>
      <c r="N141" s="36">
        <v>9</v>
      </c>
      <c r="O141" s="113"/>
      <c r="P141" s="36">
        <f t="shared" si="209"/>
        <v>12</v>
      </c>
      <c r="Q141" s="7">
        <f t="shared" si="210"/>
        <v>13</v>
      </c>
      <c r="R141" s="7">
        <f t="shared" si="211"/>
        <v>25</v>
      </c>
      <c r="S141" s="7">
        <v>1</v>
      </c>
      <c r="T141" s="52">
        <v>2</v>
      </c>
      <c r="U141" s="113"/>
      <c r="V141" s="113"/>
      <c r="W141" s="113"/>
      <c r="X141" s="113"/>
      <c r="Y141" s="113"/>
      <c r="Z141" s="113">
        <v>5</v>
      </c>
      <c r="AA141" s="113"/>
      <c r="AB141" s="39">
        <f t="shared" si="197"/>
        <v>18</v>
      </c>
      <c r="AC141" s="8">
        <f t="shared" si="198"/>
        <v>7</v>
      </c>
      <c r="AD141" s="271">
        <f t="shared" si="205"/>
        <v>25</v>
      </c>
    </row>
    <row r="142" spans="1:34" s="47" customFormat="1" ht="44.1" customHeight="1" x14ac:dyDescent="0.3">
      <c r="A142" s="387"/>
      <c r="B142" s="412"/>
      <c r="C142" s="317" t="s">
        <v>112</v>
      </c>
      <c r="D142" s="157" t="s">
        <v>21</v>
      </c>
      <c r="E142" s="319" t="s">
        <v>41</v>
      </c>
      <c r="F142" s="401"/>
      <c r="G142" s="7">
        <v>1</v>
      </c>
      <c r="H142" s="35">
        <v>4</v>
      </c>
      <c r="I142" s="113"/>
      <c r="J142" s="113"/>
      <c r="K142" s="113"/>
      <c r="L142" s="113"/>
      <c r="M142" s="113"/>
      <c r="N142" s="36">
        <v>9</v>
      </c>
      <c r="O142" s="113"/>
      <c r="P142" s="36">
        <f t="shared" si="209"/>
        <v>12</v>
      </c>
      <c r="Q142" s="7">
        <f t="shared" si="210"/>
        <v>13</v>
      </c>
      <c r="R142" s="7">
        <f t="shared" si="211"/>
        <v>25</v>
      </c>
      <c r="S142" s="7">
        <v>1</v>
      </c>
      <c r="T142" s="35">
        <v>2</v>
      </c>
      <c r="U142" s="113"/>
      <c r="V142" s="113"/>
      <c r="W142" s="113"/>
      <c r="X142" s="113"/>
      <c r="Y142" s="113"/>
      <c r="Z142" s="113">
        <v>5</v>
      </c>
      <c r="AA142" s="113"/>
      <c r="AB142" s="36">
        <f t="shared" si="197"/>
        <v>18</v>
      </c>
      <c r="AC142" s="7">
        <f t="shared" si="198"/>
        <v>7</v>
      </c>
      <c r="AD142" s="271">
        <f t="shared" si="205"/>
        <v>25</v>
      </c>
    </row>
    <row r="143" spans="1:34" s="47" customFormat="1" ht="44.1" customHeight="1" thickBot="1" x14ac:dyDescent="0.35">
      <c r="A143" s="387"/>
      <c r="B143" s="412"/>
      <c r="C143" s="317" t="s">
        <v>113</v>
      </c>
      <c r="D143" s="157" t="s">
        <v>21</v>
      </c>
      <c r="E143" s="319" t="s">
        <v>41</v>
      </c>
      <c r="F143" s="401"/>
      <c r="G143" s="6">
        <v>1</v>
      </c>
      <c r="H143" s="31">
        <v>4</v>
      </c>
      <c r="I143" s="32"/>
      <c r="J143" s="32"/>
      <c r="K143" s="32"/>
      <c r="L143" s="32"/>
      <c r="M143" s="32"/>
      <c r="N143" s="33">
        <v>9</v>
      </c>
      <c r="O143" s="179"/>
      <c r="P143" s="180">
        <f t="shared" si="209"/>
        <v>12</v>
      </c>
      <c r="Q143" s="6">
        <f t="shared" si="210"/>
        <v>13</v>
      </c>
      <c r="R143" s="6">
        <f t="shared" si="211"/>
        <v>25</v>
      </c>
      <c r="S143" s="6">
        <v>1</v>
      </c>
      <c r="T143" s="31">
        <v>2</v>
      </c>
      <c r="U143" s="32"/>
      <c r="V143" s="32"/>
      <c r="W143" s="32"/>
      <c r="X143" s="32"/>
      <c r="Y143" s="32"/>
      <c r="Z143" s="32">
        <v>5</v>
      </c>
      <c r="AA143" s="32"/>
      <c r="AB143" s="145">
        <f t="shared" si="197"/>
        <v>18</v>
      </c>
      <c r="AC143" s="200">
        <f t="shared" si="198"/>
        <v>7</v>
      </c>
      <c r="AD143" s="271">
        <f t="shared" si="205"/>
        <v>25</v>
      </c>
      <c r="AE143" s="10"/>
      <c r="AF143" s="10"/>
      <c r="AG143" s="10"/>
      <c r="AH143" s="10"/>
    </row>
    <row r="144" spans="1:34" s="47" customFormat="1" ht="44.1" customHeight="1" thickBot="1" x14ac:dyDescent="0.35">
      <c r="A144" s="387"/>
      <c r="B144" s="412"/>
      <c r="C144" s="242" t="s">
        <v>128</v>
      </c>
      <c r="D144" s="243" t="s">
        <v>212</v>
      </c>
      <c r="E144" s="244" t="s">
        <v>255</v>
      </c>
      <c r="F144" s="401"/>
      <c r="G144" s="78">
        <v>2</v>
      </c>
      <c r="H144" s="146"/>
      <c r="I144" s="147"/>
      <c r="J144" s="147"/>
      <c r="K144" s="147"/>
      <c r="L144" s="147">
        <v>15</v>
      </c>
      <c r="M144" s="147"/>
      <c r="N144" s="230"/>
      <c r="O144" s="251"/>
      <c r="P144" s="252">
        <f t="shared" si="209"/>
        <v>35</v>
      </c>
      <c r="Q144" s="78">
        <f t="shared" si="210"/>
        <v>15</v>
      </c>
      <c r="R144" s="78">
        <f t="shared" si="211"/>
        <v>50</v>
      </c>
      <c r="S144" s="78">
        <v>2</v>
      </c>
      <c r="T144" s="146"/>
      <c r="U144" s="147"/>
      <c r="V144" s="147"/>
      <c r="W144" s="147"/>
      <c r="X144" s="147">
        <v>9</v>
      </c>
      <c r="Y144" s="147"/>
      <c r="Z144" s="147"/>
      <c r="AA144" s="147"/>
      <c r="AB144" s="230">
        <f t="shared" si="197"/>
        <v>41</v>
      </c>
      <c r="AC144" s="78">
        <f t="shared" si="198"/>
        <v>9</v>
      </c>
      <c r="AD144" s="177">
        <f>SUM(T144:AB144)</f>
        <v>50</v>
      </c>
      <c r="AE144" s="10"/>
      <c r="AF144" s="10"/>
      <c r="AG144" s="10"/>
      <c r="AH144" s="10"/>
    </row>
    <row r="145" spans="1:34" s="47" customFormat="1" ht="44.1" customHeight="1" thickBot="1" x14ac:dyDescent="0.35">
      <c r="A145" s="388"/>
      <c r="B145" s="439"/>
      <c r="C145" s="242" t="s">
        <v>129</v>
      </c>
      <c r="D145" s="245" t="s">
        <v>20</v>
      </c>
      <c r="E145" s="244" t="s">
        <v>255</v>
      </c>
      <c r="F145" s="401"/>
      <c r="G145" s="200">
        <v>2</v>
      </c>
      <c r="H145" s="143"/>
      <c r="I145" s="144"/>
      <c r="J145" s="144"/>
      <c r="K145" s="144"/>
      <c r="L145" s="144">
        <v>15</v>
      </c>
      <c r="M145" s="144"/>
      <c r="N145" s="145"/>
      <c r="O145" s="144"/>
      <c r="P145" s="203">
        <f t="shared" si="209"/>
        <v>35</v>
      </c>
      <c r="Q145" s="200">
        <f t="shared" si="210"/>
        <v>15</v>
      </c>
      <c r="R145" s="200">
        <f t="shared" si="211"/>
        <v>50</v>
      </c>
      <c r="S145" s="200">
        <v>2</v>
      </c>
      <c r="T145" s="143"/>
      <c r="U145" s="144"/>
      <c r="V145" s="144"/>
      <c r="W145" s="144"/>
      <c r="X145" s="144">
        <v>9</v>
      </c>
      <c r="Y145" s="144"/>
      <c r="Z145" s="144"/>
      <c r="AA145" s="144"/>
      <c r="AB145" s="145">
        <f t="shared" si="197"/>
        <v>41</v>
      </c>
      <c r="AC145" s="200">
        <f t="shared" si="198"/>
        <v>9</v>
      </c>
      <c r="AD145" s="270">
        <f>SUM(T145:AB145)</f>
        <v>50</v>
      </c>
      <c r="AE145" s="10"/>
      <c r="AF145" s="10"/>
      <c r="AG145" s="10"/>
      <c r="AH145" s="10"/>
    </row>
    <row r="146" spans="1:34" s="47" customFormat="1" ht="44.1" customHeight="1" x14ac:dyDescent="0.3">
      <c r="A146" s="413" t="s">
        <v>238</v>
      </c>
      <c r="B146" s="413" t="s">
        <v>239</v>
      </c>
      <c r="C146" s="330" t="s">
        <v>114</v>
      </c>
      <c r="D146" s="232" t="s">
        <v>21</v>
      </c>
      <c r="E146" s="233" t="s">
        <v>69</v>
      </c>
      <c r="F146" s="401"/>
      <c r="G146" s="8">
        <v>1</v>
      </c>
      <c r="H146" s="37">
        <v>8</v>
      </c>
      <c r="I146" s="38"/>
      <c r="J146" s="38"/>
      <c r="K146" s="38"/>
      <c r="L146" s="38"/>
      <c r="M146" s="38"/>
      <c r="N146" s="39">
        <v>9</v>
      </c>
      <c r="O146" s="246"/>
      <c r="P146" s="247">
        <f t="shared" ref="P146:P160" si="215">G146*25-Q146</f>
        <v>8</v>
      </c>
      <c r="Q146" s="8">
        <f t="shared" ref="Q146:Q160" si="216">SUM(H146:O146)</f>
        <v>17</v>
      </c>
      <c r="R146" s="8">
        <f t="shared" ref="R146:R160" si="217">SUM(H146:P146)</f>
        <v>25</v>
      </c>
      <c r="S146" s="8">
        <v>1</v>
      </c>
      <c r="T146" s="37">
        <v>8</v>
      </c>
      <c r="U146" s="38"/>
      <c r="V146" s="38"/>
      <c r="W146" s="38"/>
      <c r="X146" s="38"/>
      <c r="Y146" s="38"/>
      <c r="Z146" s="38"/>
      <c r="AA146" s="38"/>
      <c r="AB146" s="247">
        <f t="shared" ref="AB146:AB156" si="218">S146*25-AC146</f>
        <v>17</v>
      </c>
      <c r="AC146" s="8">
        <f t="shared" si="191"/>
        <v>8</v>
      </c>
      <c r="AD146" s="269">
        <f>SUM(T146:AB146)</f>
        <v>25</v>
      </c>
      <c r="AE146" s="10"/>
      <c r="AF146" s="10"/>
      <c r="AG146" s="10"/>
      <c r="AH146" s="10"/>
    </row>
    <row r="147" spans="1:34" s="47" customFormat="1" ht="44.1" customHeight="1" x14ac:dyDescent="0.3">
      <c r="A147" s="414"/>
      <c r="B147" s="414"/>
      <c r="C147" s="322" t="s">
        <v>115</v>
      </c>
      <c r="D147" s="152" t="s">
        <v>21</v>
      </c>
      <c r="E147" s="191" t="s">
        <v>69</v>
      </c>
      <c r="F147" s="401"/>
      <c r="G147" s="7">
        <v>1</v>
      </c>
      <c r="H147" s="35">
        <v>6</v>
      </c>
      <c r="I147" s="113"/>
      <c r="J147" s="113"/>
      <c r="K147" s="113"/>
      <c r="L147" s="113"/>
      <c r="M147" s="113"/>
      <c r="N147" s="36">
        <v>9</v>
      </c>
      <c r="O147" s="62"/>
      <c r="P147" s="101">
        <f t="shared" si="215"/>
        <v>10</v>
      </c>
      <c r="Q147" s="7">
        <f t="shared" si="216"/>
        <v>15</v>
      </c>
      <c r="R147" s="7">
        <f t="shared" si="217"/>
        <v>25</v>
      </c>
      <c r="S147" s="7">
        <v>1</v>
      </c>
      <c r="T147" s="35">
        <v>6</v>
      </c>
      <c r="U147" s="113"/>
      <c r="V147" s="113"/>
      <c r="W147" s="113"/>
      <c r="X147" s="113"/>
      <c r="Y147" s="113"/>
      <c r="Z147" s="113"/>
      <c r="AA147" s="113"/>
      <c r="AB147" s="101">
        <f t="shared" si="218"/>
        <v>19</v>
      </c>
      <c r="AC147" s="7">
        <f t="shared" si="191"/>
        <v>6</v>
      </c>
      <c r="AD147" s="271">
        <f>SUM(T147:AB147)</f>
        <v>25</v>
      </c>
      <c r="AE147" s="10"/>
      <c r="AF147" s="10"/>
      <c r="AG147" s="10"/>
      <c r="AH147" s="10"/>
    </row>
    <row r="148" spans="1:34" s="47" customFormat="1" ht="44.1" customHeight="1" x14ac:dyDescent="0.3">
      <c r="A148" s="414"/>
      <c r="B148" s="414"/>
      <c r="C148" s="322" t="s">
        <v>116</v>
      </c>
      <c r="D148" s="168" t="s">
        <v>21</v>
      </c>
      <c r="E148" s="153" t="s">
        <v>69</v>
      </c>
      <c r="F148" s="401"/>
      <c r="G148" s="7">
        <v>1</v>
      </c>
      <c r="H148" s="35">
        <v>6</v>
      </c>
      <c r="I148" s="113"/>
      <c r="J148" s="113"/>
      <c r="K148" s="113"/>
      <c r="L148" s="113"/>
      <c r="M148" s="113"/>
      <c r="N148" s="36">
        <v>9</v>
      </c>
      <c r="O148" s="62"/>
      <c r="P148" s="101">
        <f t="shared" si="215"/>
        <v>10</v>
      </c>
      <c r="Q148" s="7">
        <f t="shared" si="216"/>
        <v>15</v>
      </c>
      <c r="R148" s="7">
        <f t="shared" si="217"/>
        <v>25</v>
      </c>
      <c r="S148" s="7">
        <v>1</v>
      </c>
      <c r="T148" s="35">
        <v>6</v>
      </c>
      <c r="U148" s="113"/>
      <c r="V148" s="113"/>
      <c r="W148" s="113"/>
      <c r="X148" s="113"/>
      <c r="Y148" s="113"/>
      <c r="Z148" s="113"/>
      <c r="AA148" s="113"/>
      <c r="AB148" s="101">
        <f t="shared" si="218"/>
        <v>19</v>
      </c>
      <c r="AC148" s="7">
        <f t="shared" si="191"/>
        <v>6</v>
      </c>
      <c r="AD148" s="271">
        <f t="shared" ref="AD148:AD158" si="219">SUM(T148:AB148)</f>
        <v>25</v>
      </c>
      <c r="AE148" s="10"/>
      <c r="AF148" s="10"/>
      <c r="AG148" s="10"/>
      <c r="AH148" s="10"/>
    </row>
    <row r="149" spans="1:34" s="47" customFormat="1" ht="44.1" customHeight="1" x14ac:dyDescent="0.3">
      <c r="A149" s="414"/>
      <c r="B149" s="414"/>
      <c r="C149" s="334" t="s">
        <v>117</v>
      </c>
      <c r="D149" s="152" t="s">
        <v>21</v>
      </c>
      <c r="E149" s="153" t="s">
        <v>69</v>
      </c>
      <c r="F149" s="401"/>
      <c r="G149" s="7">
        <v>1</v>
      </c>
      <c r="H149" s="35">
        <v>4</v>
      </c>
      <c r="I149" s="113"/>
      <c r="J149" s="113"/>
      <c r="K149" s="113"/>
      <c r="L149" s="113"/>
      <c r="M149" s="113"/>
      <c r="N149" s="36">
        <v>9</v>
      </c>
      <c r="O149" s="62"/>
      <c r="P149" s="101">
        <f t="shared" si="215"/>
        <v>12</v>
      </c>
      <c r="Q149" s="7">
        <f t="shared" si="216"/>
        <v>13</v>
      </c>
      <c r="R149" s="7">
        <f t="shared" si="217"/>
        <v>25</v>
      </c>
      <c r="S149" s="7">
        <v>1</v>
      </c>
      <c r="T149" s="35">
        <v>4</v>
      </c>
      <c r="U149" s="113"/>
      <c r="V149" s="113"/>
      <c r="W149" s="113"/>
      <c r="X149" s="113"/>
      <c r="Y149" s="113"/>
      <c r="Z149" s="113"/>
      <c r="AA149" s="113"/>
      <c r="AB149" s="101">
        <f t="shared" si="218"/>
        <v>21</v>
      </c>
      <c r="AC149" s="7">
        <f t="shared" si="191"/>
        <v>4</v>
      </c>
      <c r="AD149" s="271">
        <f t="shared" si="219"/>
        <v>25</v>
      </c>
      <c r="AE149" s="10"/>
      <c r="AF149" s="10"/>
      <c r="AG149" s="10"/>
      <c r="AH149" s="10"/>
    </row>
    <row r="150" spans="1:34" s="47" customFormat="1" ht="44.1" customHeight="1" x14ac:dyDescent="0.3">
      <c r="A150" s="414"/>
      <c r="B150" s="414"/>
      <c r="C150" s="330" t="s">
        <v>118</v>
      </c>
      <c r="D150" s="225" t="s">
        <v>21</v>
      </c>
      <c r="E150" s="233" t="s">
        <v>69</v>
      </c>
      <c r="F150" s="401"/>
      <c r="G150" s="8">
        <v>1</v>
      </c>
      <c r="H150" s="37">
        <v>10</v>
      </c>
      <c r="I150" s="38"/>
      <c r="J150" s="38"/>
      <c r="K150" s="38"/>
      <c r="L150" s="38"/>
      <c r="M150" s="38"/>
      <c r="N150" s="39"/>
      <c r="O150" s="246"/>
      <c r="P150" s="247">
        <f t="shared" si="215"/>
        <v>15</v>
      </c>
      <c r="Q150" s="8">
        <f t="shared" si="216"/>
        <v>10</v>
      </c>
      <c r="R150" s="8">
        <f t="shared" si="217"/>
        <v>25</v>
      </c>
      <c r="S150" s="8">
        <v>1</v>
      </c>
      <c r="T150" s="37">
        <v>10</v>
      </c>
      <c r="U150" s="38"/>
      <c r="V150" s="38"/>
      <c r="W150" s="38"/>
      <c r="X150" s="38"/>
      <c r="Y150" s="38"/>
      <c r="Z150" s="38"/>
      <c r="AA150" s="38"/>
      <c r="AB150" s="247">
        <f t="shared" si="218"/>
        <v>15</v>
      </c>
      <c r="AC150" s="8">
        <f t="shared" si="191"/>
        <v>10</v>
      </c>
      <c r="AD150" s="271">
        <f t="shared" si="219"/>
        <v>25</v>
      </c>
      <c r="AE150" s="10"/>
      <c r="AF150" s="10"/>
      <c r="AG150" s="10"/>
      <c r="AH150" s="10"/>
    </row>
    <row r="151" spans="1:34" s="47" customFormat="1" ht="44.1" customHeight="1" x14ac:dyDescent="0.3">
      <c r="A151" s="414"/>
      <c r="B151" s="414"/>
      <c r="C151" s="322" t="s">
        <v>119</v>
      </c>
      <c r="D151" s="168" t="s">
        <v>21</v>
      </c>
      <c r="E151" s="191" t="s">
        <v>69</v>
      </c>
      <c r="F151" s="401"/>
      <c r="G151" s="7">
        <v>1</v>
      </c>
      <c r="H151" s="35">
        <v>10</v>
      </c>
      <c r="I151" s="113"/>
      <c r="J151" s="113"/>
      <c r="K151" s="113"/>
      <c r="L151" s="113"/>
      <c r="M151" s="113"/>
      <c r="N151" s="36"/>
      <c r="O151" s="62"/>
      <c r="P151" s="101">
        <f t="shared" si="215"/>
        <v>15</v>
      </c>
      <c r="Q151" s="7">
        <f t="shared" si="216"/>
        <v>10</v>
      </c>
      <c r="R151" s="7">
        <f t="shared" si="217"/>
        <v>25</v>
      </c>
      <c r="S151" s="7">
        <v>1</v>
      </c>
      <c r="T151" s="35">
        <v>10</v>
      </c>
      <c r="U151" s="113"/>
      <c r="V151" s="113"/>
      <c r="W151" s="113"/>
      <c r="X151" s="113"/>
      <c r="Y151" s="113"/>
      <c r="Z151" s="113"/>
      <c r="AA151" s="113"/>
      <c r="AB151" s="101">
        <f t="shared" si="218"/>
        <v>15</v>
      </c>
      <c r="AC151" s="7">
        <f t="shared" si="191"/>
        <v>10</v>
      </c>
      <c r="AD151" s="271">
        <f t="shared" si="219"/>
        <v>25</v>
      </c>
      <c r="AE151" s="10"/>
      <c r="AF151" s="10"/>
      <c r="AG151" s="10"/>
      <c r="AH151" s="10"/>
    </row>
    <row r="152" spans="1:34" s="47" customFormat="1" ht="44.1" customHeight="1" x14ac:dyDescent="0.3">
      <c r="A152" s="414"/>
      <c r="B152" s="414"/>
      <c r="C152" s="322" t="s">
        <v>120</v>
      </c>
      <c r="D152" s="168" t="s">
        <v>21</v>
      </c>
      <c r="E152" s="191" t="s">
        <v>69</v>
      </c>
      <c r="F152" s="401"/>
      <c r="G152" s="7">
        <v>1</v>
      </c>
      <c r="H152" s="35">
        <v>8</v>
      </c>
      <c r="I152" s="113"/>
      <c r="J152" s="113"/>
      <c r="K152" s="113"/>
      <c r="L152" s="113"/>
      <c r="M152" s="113"/>
      <c r="N152" s="36"/>
      <c r="O152" s="62"/>
      <c r="P152" s="101">
        <f t="shared" si="215"/>
        <v>17</v>
      </c>
      <c r="Q152" s="7">
        <f t="shared" si="216"/>
        <v>8</v>
      </c>
      <c r="R152" s="7">
        <f t="shared" si="217"/>
        <v>25</v>
      </c>
      <c r="S152" s="7">
        <v>1</v>
      </c>
      <c r="T152" s="35">
        <v>8</v>
      </c>
      <c r="U152" s="113"/>
      <c r="V152" s="113"/>
      <c r="W152" s="113"/>
      <c r="X152" s="113"/>
      <c r="Y152" s="113"/>
      <c r="Z152" s="113"/>
      <c r="AA152" s="113"/>
      <c r="AB152" s="101">
        <f t="shared" si="218"/>
        <v>17</v>
      </c>
      <c r="AC152" s="7">
        <f t="shared" si="191"/>
        <v>8</v>
      </c>
      <c r="AD152" s="271">
        <f t="shared" si="219"/>
        <v>25</v>
      </c>
      <c r="AE152" s="10"/>
      <c r="AF152" s="10"/>
      <c r="AG152" s="10"/>
      <c r="AH152" s="10"/>
    </row>
    <row r="153" spans="1:34" s="47" customFormat="1" ht="44.1" customHeight="1" x14ac:dyDescent="0.3">
      <c r="A153" s="414"/>
      <c r="B153" s="414"/>
      <c r="C153" s="322" t="s">
        <v>121</v>
      </c>
      <c r="D153" s="168" t="s">
        <v>21</v>
      </c>
      <c r="E153" s="191" t="s">
        <v>69</v>
      </c>
      <c r="F153" s="401"/>
      <c r="G153" s="7">
        <v>1</v>
      </c>
      <c r="H153" s="35">
        <v>6</v>
      </c>
      <c r="I153" s="113"/>
      <c r="J153" s="113"/>
      <c r="K153" s="113"/>
      <c r="L153" s="113"/>
      <c r="M153" s="113"/>
      <c r="N153" s="36"/>
      <c r="O153" s="62"/>
      <c r="P153" s="101">
        <f t="shared" si="215"/>
        <v>19</v>
      </c>
      <c r="Q153" s="7">
        <f t="shared" si="216"/>
        <v>6</v>
      </c>
      <c r="R153" s="7">
        <f t="shared" si="217"/>
        <v>25</v>
      </c>
      <c r="S153" s="7">
        <v>1</v>
      </c>
      <c r="T153" s="35">
        <v>6</v>
      </c>
      <c r="U153" s="113"/>
      <c r="V153" s="113"/>
      <c r="W153" s="113"/>
      <c r="X153" s="113"/>
      <c r="Y153" s="113"/>
      <c r="Z153" s="113"/>
      <c r="AA153" s="113"/>
      <c r="AB153" s="101">
        <f t="shared" si="218"/>
        <v>19</v>
      </c>
      <c r="AC153" s="7">
        <f t="shared" si="191"/>
        <v>6</v>
      </c>
      <c r="AD153" s="271">
        <f t="shared" si="219"/>
        <v>25</v>
      </c>
      <c r="AE153" s="10"/>
      <c r="AF153" s="10"/>
      <c r="AG153" s="10"/>
      <c r="AH153" s="10"/>
    </row>
    <row r="154" spans="1:34" s="47" customFormat="1" ht="44.1" customHeight="1" x14ac:dyDescent="0.3">
      <c r="A154" s="414"/>
      <c r="B154" s="414"/>
      <c r="C154" s="322" t="s">
        <v>122</v>
      </c>
      <c r="D154" s="172" t="s">
        <v>20</v>
      </c>
      <c r="E154" s="191" t="s">
        <v>69</v>
      </c>
      <c r="F154" s="401"/>
      <c r="G154" s="7">
        <v>1</v>
      </c>
      <c r="H154" s="35">
        <v>22</v>
      </c>
      <c r="I154" s="113"/>
      <c r="J154" s="113"/>
      <c r="K154" s="113"/>
      <c r="L154" s="113"/>
      <c r="M154" s="113"/>
      <c r="N154" s="36"/>
      <c r="O154" s="62"/>
      <c r="P154" s="101">
        <f t="shared" si="215"/>
        <v>3</v>
      </c>
      <c r="Q154" s="7">
        <f t="shared" si="216"/>
        <v>22</v>
      </c>
      <c r="R154" s="7">
        <f t="shared" si="217"/>
        <v>25</v>
      </c>
      <c r="S154" s="7">
        <v>1</v>
      </c>
      <c r="T154" s="35">
        <v>22</v>
      </c>
      <c r="U154" s="113"/>
      <c r="V154" s="113"/>
      <c r="W154" s="113"/>
      <c r="X154" s="113"/>
      <c r="Y154" s="113"/>
      <c r="Z154" s="113"/>
      <c r="AA154" s="113"/>
      <c r="AB154" s="101">
        <f t="shared" si="218"/>
        <v>3</v>
      </c>
      <c r="AC154" s="7">
        <f t="shared" si="191"/>
        <v>22</v>
      </c>
      <c r="AD154" s="271">
        <f t="shared" si="219"/>
        <v>25</v>
      </c>
      <c r="AE154" s="10"/>
      <c r="AF154" s="10"/>
      <c r="AG154" s="10"/>
      <c r="AH154" s="10"/>
    </row>
    <row r="155" spans="1:34" s="47" customFormat="1" ht="44.1" customHeight="1" x14ac:dyDescent="0.3">
      <c r="A155" s="414"/>
      <c r="B155" s="414"/>
      <c r="C155" s="322" t="s">
        <v>123</v>
      </c>
      <c r="D155" s="168" t="s">
        <v>21</v>
      </c>
      <c r="E155" s="191" t="s">
        <v>69</v>
      </c>
      <c r="F155" s="401"/>
      <c r="G155" s="7">
        <v>1</v>
      </c>
      <c r="H155" s="35">
        <v>4</v>
      </c>
      <c r="I155" s="113"/>
      <c r="J155" s="113"/>
      <c r="K155" s="113"/>
      <c r="L155" s="113"/>
      <c r="M155" s="113"/>
      <c r="N155" s="36"/>
      <c r="O155" s="62"/>
      <c r="P155" s="101">
        <f t="shared" si="215"/>
        <v>21</v>
      </c>
      <c r="Q155" s="7">
        <f t="shared" si="216"/>
        <v>4</v>
      </c>
      <c r="R155" s="7">
        <f t="shared" si="217"/>
        <v>25</v>
      </c>
      <c r="S155" s="7">
        <v>1</v>
      </c>
      <c r="T155" s="35">
        <v>4</v>
      </c>
      <c r="U155" s="113"/>
      <c r="V155" s="113"/>
      <c r="W155" s="113"/>
      <c r="X155" s="113"/>
      <c r="Y155" s="113"/>
      <c r="Z155" s="113"/>
      <c r="AA155" s="113"/>
      <c r="AB155" s="101">
        <f t="shared" si="218"/>
        <v>21</v>
      </c>
      <c r="AC155" s="7">
        <f t="shared" si="191"/>
        <v>4</v>
      </c>
      <c r="AD155" s="271">
        <f t="shared" si="219"/>
        <v>25</v>
      </c>
      <c r="AE155" s="10"/>
      <c r="AF155" s="10"/>
      <c r="AG155" s="10"/>
      <c r="AH155" s="10"/>
    </row>
    <row r="156" spans="1:34" s="47" customFormat="1" ht="44.1" customHeight="1" x14ac:dyDescent="0.3">
      <c r="A156" s="414"/>
      <c r="B156" s="414"/>
      <c r="C156" s="322" t="s">
        <v>124</v>
      </c>
      <c r="D156" s="168" t="s">
        <v>21</v>
      </c>
      <c r="E156" s="191" t="s">
        <v>69</v>
      </c>
      <c r="F156" s="401"/>
      <c r="G156" s="7">
        <v>1</v>
      </c>
      <c r="H156" s="35">
        <v>2</v>
      </c>
      <c r="I156" s="113"/>
      <c r="J156" s="113"/>
      <c r="K156" s="113"/>
      <c r="L156" s="113"/>
      <c r="M156" s="113"/>
      <c r="N156" s="36"/>
      <c r="O156" s="62"/>
      <c r="P156" s="101">
        <f t="shared" si="215"/>
        <v>23</v>
      </c>
      <c r="Q156" s="7">
        <f t="shared" si="216"/>
        <v>2</v>
      </c>
      <c r="R156" s="7">
        <f t="shared" si="217"/>
        <v>25</v>
      </c>
      <c r="S156" s="7">
        <v>1</v>
      </c>
      <c r="T156" s="35">
        <v>2</v>
      </c>
      <c r="U156" s="113"/>
      <c r="V156" s="113"/>
      <c r="W156" s="113"/>
      <c r="X156" s="113"/>
      <c r="Y156" s="113"/>
      <c r="Z156" s="113"/>
      <c r="AA156" s="113"/>
      <c r="AB156" s="101">
        <f t="shared" si="218"/>
        <v>23</v>
      </c>
      <c r="AC156" s="7">
        <f t="shared" si="191"/>
        <v>2</v>
      </c>
      <c r="AD156" s="271">
        <f t="shared" si="219"/>
        <v>25</v>
      </c>
      <c r="AE156" s="10"/>
      <c r="AF156" s="10"/>
      <c r="AG156" s="10"/>
      <c r="AH156" s="10"/>
    </row>
    <row r="157" spans="1:34" s="47" customFormat="1" ht="44.1" customHeight="1" x14ac:dyDescent="0.3">
      <c r="A157" s="414"/>
      <c r="B157" s="414"/>
      <c r="C157" s="322" t="s">
        <v>125</v>
      </c>
      <c r="D157" s="168" t="s">
        <v>21</v>
      </c>
      <c r="E157" s="191" t="s">
        <v>69</v>
      </c>
      <c r="F157" s="401"/>
      <c r="G157" s="7">
        <v>1</v>
      </c>
      <c r="H157" s="35">
        <v>4</v>
      </c>
      <c r="I157" s="113"/>
      <c r="J157" s="113"/>
      <c r="K157" s="113"/>
      <c r="L157" s="113"/>
      <c r="M157" s="113"/>
      <c r="N157" s="36"/>
      <c r="O157" s="62"/>
      <c r="P157" s="101">
        <f t="shared" si="215"/>
        <v>21</v>
      </c>
      <c r="Q157" s="7">
        <f t="shared" si="216"/>
        <v>4</v>
      </c>
      <c r="R157" s="7">
        <f t="shared" si="217"/>
        <v>25</v>
      </c>
      <c r="S157" s="7">
        <v>1</v>
      </c>
      <c r="T157" s="35">
        <v>4</v>
      </c>
      <c r="U157" s="113"/>
      <c r="V157" s="113"/>
      <c r="W157" s="113"/>
      <c r="X157" s="113"/>
      <c r="Y157" s="113"/>
      <c r="Z157" s="113"/>
      <c r="AA157" s="113"/>
      <c r="AB157" s="101">
        <f t="shared" ref="AB157:AB160" si="220">S157*25-AC157</f>
        <v>21</v>
      </c>
      <c r="AC157" s="7">
        <f t="shared" ref="AC157:AC158" si="221">SUM(T157:AA157)</f>
        <v>4</v>
      </c>
      <c r="AD157" s="271">
        <f t="shared" si="219"/>
        <v>25</v>
      </c>
      <c r="AE157" s="10"/>
      <c r="AF157" s="10"/>
      <c r="AG157" s="10"/>
      <c r="AH157" s="10"/>
    </row>
    <row r="158" spans="1:34" s="47" customFormat="1" ht="44.1" customHeight="1" thickBot="1" x14ac:dyDescent="0.35">
      <c r="A158" s="414"/>
      <c r="B158" s="414"/>
      <c r="C158" s="323" t="s">
        <v>126</v>
      </c>
      <c r="D158" s="173" t="s">
        <v>21</v>
      </c>
      <c r="E158" s="248" t="s">
        <v>69</v>
      </c>
      <c r="F158" s="401"/>
      <c r="G158" s="6">
        <v>1</v>
      </c>
      <c r="H158" s="31">
        <v>4</v>
      </c>
      <c r="I158" s="32"/>
      <c r="J158" s="32"/>
      <c r="K158" s="32"/>
      <c r="L158" s="32"/>
      <c r="M158" s="32"/>
      <c r="N158" s="33"/>
      <c r="O158" s="179"/>
      <c r="P158" s="180">
        <f t="shared" si="215"/>
        <v>21</v>
      </c>
      <c r="Q158" s="6">
        <f t="shared" si="216"/>
        <v>4</v>
      </c>
      <c r="R158" s="6">
        <f t="shared" si="217"/>
        <v>25</v>
      </c>
      <c r="S158" s="6">
        <v>1</v>
      </c>
      <c r="T158" s="31">
        <v>4</v>
      </c>
      <c r="U158" s="32"/>
      <c r="V158" s="32"/>
      <c r="W158" s="32"/>
      <c r="X158" s="32"/>
      <c r="Y158" s="32"/>
      <c r="Z158" s="32"/>
      <c r="AA158" s="32"/>
      <c r="AB158" s="180">
        <f t="shared" si="220"/>
        <v>21</v>
      </c>
      <c r="AC158" s="6">
        <f t="shared" si="221"/>
        <v>4</v>
      </c>
      <c r="AD158" s="271">
        <f t="shared" si="219"/>
        <v>25</v>
      </c>
      <c r="AE158" s="10"/>
      <c r="AF158" s="10"/>
      <c r="AG158" s="10"/>
      <c r="AH158" s="10"/>
    </row>
    <row r="159" spans="1:34" s="47" customFormat="1" ht="58.5" customHeight="1" x14ac:dyDescent="0.3">
      <c r="A159" s="414"/>
      <c r="B159" s="414"/>
      <c r="C159" s="341" t="s">
        <v>142</v>
      </c>
      <c r="D159" s="149" t="s">
        <v>212</v>
      </c>
      <c r="E159" s="342" t="s">
        <v>255</v>
      </c>
      <c r="F159" s="401"/>
      <c r="G159" s="5">
        <v>1</v>
      </c>
      <c r="H159" s="27"/>
      <c r="I159" s="28"/>
      <c r="J159" s="28"/>
      <c r="K159" s="28"/>
      <c r="L159" s="28">
        <v>20</v>
      </c>
      <c r="M159" s="28"/>
      <c r="N159" s="29"/>
      <c r="O159" s="159"/>
      <c r="P159" s="340">
        <f t="shared" si="215"/>
        <v>5</v>
      </c>
      <c r="Q159" s="5">
        <f t="shared" si="216"/>
        <v>20</v>
      </c>
      <c r="R159" s="5">
        <f t="shared" si="217"/>
        <v>25</v>
      </c>
      <c r="S159" s="5">
        <v>1</v>
      </c>
      <c r="T159" s="27"/>
      <c r="U159" s="28"/>
      <c r="V159" s="28"/>
      <c r="W159" s="28"/>
      <c r="X159" s="28">
        <v>15</v>
      </c>
      <c r="Y159" s="28"/>
      <c r="Z159" s="28"/>
      <c r="AA159" s="28"/>
      <c r="AB159" s="340">
        <f t="shared" si="220"/>
        <v>10</v>
      </c>
      <c r="AC159" s="5">
        <f t="shared" ref="AC159:AC160" si="222">SUM(T159:AA159)</f>
        <v>15</v>
      </c>
      <c r="AD159" s="268">
        <f>SUM(T159:AB159)</f>
        <v>25</v>
      </c>
      <c r="AE159" s="10"/>
      <c r="AF159" s="10"/>
      <c r="AG159" s="10"/>
      <c r="AH159" s="10"/>
    </row>
    <row r="160" spans="1:34" s="47" customFormat="1" ht="86.25" customHeight="1" thickBot="1" x14ac:dyDescent="0.35">
      <c r="A160" s="415"/>
      <c r="B160" s="415"/>
      <c r="C160" s="249" t="s">
        <v>131</v>
      </c>
      <c r="D160" s="241" t="s">
        <v>20</v>
      </c>
      <c r="E160" s="250" t="s">
        <v>69</v>
      </c>
      <c r="F160" s="401"/>
      <c r="G160" s="8">
        <v>1</v>
      </c>
      <c r="H160" s="37"/>
      <c r="I160" s="38"/>
      <c r="J160" s="38"/>
      <c r="K160" s="38"/>
      <c r="L160" s="38"/>
      <c r="M160" s="38">
        <v>10</v>
      </c>
      <c r="N160" s="39"/>
      <c r="O160" s="38"/>
      <c r="P160" s="207">
        <f t="shared" si="215"/>
        <v>15</v>
      </c>
      <c r="Q160" s="8">
        <f t="shared" si="216"/>
        <v>10</v>
      </c>
      <c r="R160" s="8">
        <f t="shared" si="217"/>
        <v>25</v>
      </c>
      <c r="S160" s="8">
        <v>1</v>
      </c>
      <c r="T160" s="37"/>
      <c r="U160" s="38"/>
      <c r="V160" s="38"/>
      <c r="W160" s="38"/>
      <c r="X160" s="38"/>
      <c r="Y160" s="38">
        <v>10</v>
      </c>
      <c r="Z160" s="38"/>
      <c r="AA160" s="38"/>
      <c r="AB160" s="39">
        <f t="shared" si="220"/>
        <v>15</v>
      </c>
      <c r="AC160" s="8">
        <f t="shared" si="222"/>
        <v>10</v>
      </c>
      <c r="AD160" s="269">
        <f>SUM(T160:AB160)</f>
        <v>25</v>
      </c>
      <c r="AE160" s="10"/>
      <c r="AF160" s="10"/>
      <c r="AG160" s="10"/>
      <c r="AH160" s="10"/>
    </row>
    <row r="161" spans="1:34" s="47" customFormat="1" ht="27.95" customHeight="1" thickBot="1" x14ac:dyDescent="0.35">
      <c r="A161" s="408" t="s">
        <v>133</v>
      </c>
      <c r="B161" s="409"/>
      <c r="C161" s="409"/>
      <c r="D161" s="410"/>
      <c r="E161" s="411"/>
      <c r="F161" s="400" t="s">
        <v>133</v>
      </c>
      <c r="G161" s="368">
        <f>(G162+G163+G165+G166)</f>
        <v>30</v>
      </c>
      <c r="H161" s="368">
        <f t="shared" ref="H161:S161" si="223">(H162+H163+H165+H166)</f>
        <v>0</v>
      </c>
      <c r="I161" s="368">
        <f t="shared" si="223"/>
        <v>0</v>
      </c>
      <c r="J161" s="368">
        <f t="shared" si="223"/>
        <v>0</v>
      </c>
      <c r="K161" s="368">
        <f t="shared" si="223"/>
        <v>0</v>
      </c>
      <c r="L161" s="368">
        <f t="shared" si="223"/>
        <v>60</v>
      </c>
      <c r="M161" s="368">
        <f t="shared" si="223"/>
        <v>15</v>
      </c>
      <c r="N161" s="368">
        <f t="shared" si="223"/>
        <v>0</v>
      </c>
      <c r="O161" s="368">
        <f t="shared" si="223"/>
        <v>420</v>
      </c>
      <c r="P161" s="368">
        <f t="shared" si="223"/>
        <v>255</v>
      </c>
      <c r="Q161" s="368">
        <f t="shared" si="223"/>
        <v>495</v>
      </c>
      <c r="R161" s="368">
        <f t="shared" si="223"/>
        <v>750</v>
      </c>
      <c r="S161" s="368">
        <f t="shared" si="223"/>
        <v>30</v>
      </c>
      <c r="T161" s="368">
        <f t="shared" ref="T161" si="224">(T162+T163+T165+T166)</f>
        <v>0</v>
      </c>
      <c r="U161" s="368">
        <f t="shared" ref="U161" si="225">(U162+U163+U165+U166)</f>
        <v>0</v>
      </c>
      <c r="V161" s="368">
        <f t="shared" ref="V161" si="226">(V162+V163+V165+V166)</f>
        <v>0</v>
      </c>
      <c r="W161" s="368">
        <f t="shared" ref="W161" si="227">(W162+W163+W165+W166)</f>
        <v>0</v>
      </c>
      <c r="X161" s="368">
        <f t="shared" ref="X161" si="228">(X162+X163+X165+X166)</f>
        <v>20</v>
      </c>
      <c r="Y161" s="368">
        <f t="shared" ref="Y161" si="229">(Y162+Y163+Y165+Y166)</f>
        <v>15</v>
      </c>
      <c r="Z161" s="368">
        <f t="shared" ref="Z161" si="230">(Z162+Z163+Z165+Z166)</f>
        <v>0</v>
      </c>
      <c r="AA161" s="368">
        <f t="shared" ref="AA161" si="231">(AA162+AA163+AA165+AA166)</f>
        <v>420</v>
      </c>
      <c r="AB161" s="368">
        <f t="shared" ref="AB161" si="232">(AB162+AB163+AB165+AB166)</f>
        <v>295</v>
      </c>
      <c r="AC161" s="368">
        <f t="shared" ref="AC161:AD161" si="233">(AC162+AC163+AC165+AC166)</f>
        <v>455</v>
      </c>
      <c r="AD161" s="368">
        <f t="shared" si="233"/>
        <v>750</v>
      </c>
      <c r="AE161" s="10"/>
      <c r="AF161" s="10"/>
      <c r="AG161" s="10"/>
      <c r="AH161" s="10"/>
    </row>
    <row r="162" spans="1:34" s="47" customFormat="1" ht="54.95" customHeight="1" thickBot="1" x14ac:dyDescent="0.35">
      <c r="A162" s="166" t="s">
        <v>240</v>
      </c>
      <c r="B162" s="170" t="s">
        <v>127</v>
      </c>
      <c r="C162" s="174" t="s">
        <v>246</v>
      </c>
      <c r="D162" s="141" t="s">
        <v>21</v>
      </c>
      <c r="E162" s="170" t="s">
        <v>253</v>
      </c>
      <c r="F162" s="401"/>
      <c r="G162" s="257">
        <v>6</v>
      </c>
      <c r="H162" s="146"/>
      <c r="I162" s="147"/>
      <c r="J162" s="147"/>
      <c r="K162" s="147"/>
      <c r="L162" s="147"/>
      <c r="M162" s="147">
        <v>15</v>
      </c>
      <c r="N162" s="230"/>
      <c r="O162" s="251"/>
      <c r="P162" s="252">
        <f t="shared" ref="P162:P163" si="234">G162*25-Q162</f>
        <v>135</v>
      </c>
      <c r="Q162" s="78">
        <f t="shared" ref="Q162:Q163" si="235">SUM(H162:O162)</f>
        <v>15</v>
      </c>
      <c r="R162" s="78">
        <f t="shared" ref="R162" si="236">SUM(H162:P162)</f>
        <v>150</v>
      </c>
      <c r="S162" s="78">
        <v>6</v>
      </c>
      <c r="T162" s="146"/>
      <c r="U162" s="147"/>
      <c r="V162" s="147"/>
      <c r="W162" s="147"/>
      <c r="X162" s="147"/>
      <c r="Y162" s="147">
        <v>15</v>
      </c>
      <c r="Z162" s="147"/>
      <c r="AA162" s="147"/>
      <c r="AB162" s="252">
        <f t="shared" ref="AB162:AB166" si="237">S162*25-AC162</f>
        <v>135</v>
      </c>
      <c r="AC162" s="78">
        <f t="shared" ref="AC162:AC166" si="238">SUM(T162:AA162)</f>
        <v>15</v>
      </c>
      <c r="AD162" s="177">
        <f>SUM(T162:AB162)</f>
        <v>150</v>
      </c>
      <c r="AE162" s="10"/>
      <c r="AF162" s="10"/>
      <c r="AG162" s="10"/>
      <c r="AH162" s="10"/>
    </row>
    <row r="163" spans="1:34" ht="54.95" customHeight="1" thickBot="1" x14ac:dyDescent="0.35">
      <c r="A163" s="189" t="s">
        <v>241</v>
      </c>
      <c r="B163" s="175" t="s">
        <v>130</v>
      </c>
      <c r="C163" s="185" t="s">
        <v>23</v>
      </c>
      <c r="D163" s="176" t="s">
        <v>212</v>
      </c>
      <c r="E163" s="175" t="s">
        <v>251</v>
      </c>
      <c r="F163" s="401"/>
      <c r="G163" s="253">
        <v>17</v>
      </c>
      <c r="H163" s="254"/>
      <c r="I163" s="255"/>
      <c r="J163" s="255"/>
      <c r="K163" s="255"/>
      <c r="L163" s="255"/>
      <c r="M163" s="255"/>
      <c r="N163" s="256"/>
      <c r="O163" s="255">
        <v>420</v>
      </c>
      <c r="P163" s="256">
        <f t="shared" si="234"/>
        <v>5</v>
      </c>
      <c r="Q163" s="200">
        <f t="shared" si="235"/>
        <v>420</v>
      </c>
      <c r="R163" s="200">
        <f t="shared" ref="R163" si="239">SUM(H163:P163)</f>
        <v>425</v>
      </c>
      <c r="S163" s="253">
        <v>17</v>
      </c>
      <c r="T163" s="254"/>
      <c r="U163" s="255"/>
      <c r="V163" s="255"/>
      <c r="W163" s="255"/>
      <c r="X163" s="255"/>
      <c r="Y163" s="255"/>
      <c r="Z163" s="255"/>
      <c r="AA163" s="255">
        <v>420</v>
      </c>
      <c r="AB163" s="256">
        <f t="shared" si="237"/>
        <v>5</v>
      </c>
      <c r="AC163" s="200">
        <f t="shared" si="238"/>
        <v>420</v>
      </c>
      <c r="AD163" s="270">
        <f>SUM(T163:AB163)</f>
        <v>425</v>
      </c>
      <c r="AE163" s="47"/>
      <c r="AF163" s="47"/>
    </row>
    <row r="164" spans="1:34" ht="66" customHeight="1" thickBot="1" x14ac:dyDescent="0.35">
      <c r="A164" s="198" t="s">
        <v>242</v>
      </c>
      <c r="B164" s="178" t="s">
        <v>130</v>
      </c>
      <c r="C164" s="186" t="s">
        <v>23</v>
      </c>
      <c r="D164" s="154" t="s">
        <v>212</v>
      </c>
      <c r="E164" s="175" t="s">
        <v>251</v>
      </c>
      <c r="F164" s="401"/>
      <c r="G164" s="56">
        <v>17</v>
      </c>
      <c r="H164" s="54"/>
      <c r="I164" s="48"/>
      <c r="J164" s="48"/>
      <c r="K164" s="48"/>
      <c r="L164" s="48"/>
      <c r="M164" s="48"/>
      <c r="N164" s="69"/>
      <c r="O164" s="48">
        <v>420</v>
      </c>
      <c r="P164" s="69">
        <f t="shared" ref="P164:P166" si="240">G164*25-Q164</f>
        <v>5</v>
      </c>
      <c r="Q164" s="6">
        <f t="shared" ref="Q164:Q166" si="241">SUM(H164:O164)</f>
        <v>420</v>
      </c>
      <c r="R164" s="6">
        <f t="shared" ref="R164:R166" si="242">SUM(H164:P164)</f>
        <v>425</v>
      </c>
      <c r="S164" s="56">
        <v>17</v>
      </c>
      <c r="T164" s="54"/>
      <c r="U164" s="48"/>
      <c r="V164" s="48"/>
      <c r="W164" s="48"/>
      <c r="X164" s="48"/>
      <c r="Y164" s="48"/>
      <c r="Z164" s="48"/>
      <c r="AA164" s="48">
        <v>420</v>
      </c>
      <c r="AB164" s="69">
        <f t="shared" si="237"/>
        <v>5</v>
      </c>
      <c r="AC164" s="6">
        <f t="shared" si="238"/>
        <v>420</v>
      </c>
      <c r="AD164" s="272">
        <f>SUM(T164:AB164)</f>
        <v>425</v>
      </c>
      <c r="AE164" s="47"/>
      <c r="AF164" s="47"/>
    </row>
    <row r="165" spans="1:34" ht="66" customHeight="1" x14ac:dyDescent="0.3">
      <c r="A165" s="416" t="s">
        <v>244</v>
      </c>
      <c r="B165" s="416" t="s">
        <v>243</v>
      </c>
      <c r="C165" s="351" t="s">
        <v>211</v>
      </c>
      <c r="D165" s="353" t="s">
        <v>21</v>
      </c>
      <c r="E165" s="354" t="s">
        <v>210</v>
      </c>
      <c r="F165" s="286"/>
      <c r="G165" s="298">
        <v>4</v>
      </c>
      <c r="H165" s="294"/>
      <c r="I165" s="295"/>
      <c r="J165" s="295"/>
      <c r="K165" s="295"/>
      <c r="L165" s="295">
        <v>30</v>
      </c>
      <c r="M165" s="295"/>
      <c r="N165" s="295"/>
      <c r="O165" s="295"/>
      <c r="P165" s="296">
        <f t="shared" si="240"/>
        <v>70</v>
      </c>
      <c r="Q165" s="5">
        <f t="shared" si="241"/>
        <v>30</v>
      </c>
      <c r="R165" s="5">
        <f t="shared" si="242"/>
        <v>100</v>
      </c>
      <c r="S165" s="298">
        <v>4</v>
      </c>
      <c r="T165" s="294"/>
      <c r="U165" s="295"/>
      <c r="V165" s="295"/>
      <c r="W165" s="295"/>
      <c r="X165" s="295">
        <v>10</v>
      </c>
      <c r="Y165" s="295"/>
      <c r="Z165" s="295"/>
      <c r="AA165" s="295"/>
      <c r="AB165" s="296">
        <f t="shared" si="237"/>
        <v>90</v>
      </c>
      <c r="AC165" s="5">
        <f t="shared" si="238"/>
        <v>10</v>
      </c>
      <c r="AD165" s="268">
        <f>SUM(T165:AB165)</f>
        <v>100</v>
      </c>
      <c r="AE165" s="47"/>
      <c r="AF165" s="47"/>
    </row>
    <row r="166" spans="1:34" ht="66" customHeight="1" thickBot="1" x14ac:dyDescent="0.35">
      <c r="A166" s="417"/>
      <c r="B166" s="417"/>
      <c r="C166" s="352" t="s">
        <v>214</v>
      </c>
      <c r="D166" s="343" t="s">
        <v>21</v>
      </c>
      <c r="E166" s="355" t="s">
        <v>210</v>
      </c>
      <c r="F166" s="286"/>
      <c r="G166" s="56">
        <v>3</v>
      </c>
      <c r="H166" s="297"/>
      <c r="I166" s="48"/>
      <c r="J166" s="48"/>
      <c r="K166" s="48"/>
      <c r="L166" s="48">
        <v>30</v>
      </c>
      <c r="M166" s="48"/>
      <c r="N166" s="48"/>
      <c r="O166" s="48"/>
      <c r="P166" s="356">
        <f t="shared" si="240"/>
        <v>45</v>
      </c>
      <c r="Q166" s="9">
        <f t="shared" si="241"/>
        <v>30</v>
      </c>
      <c r="R166" s="9">
        <f t="shared" si="242"/>
        <v>75</v>
      </c>
      <c r="S166" s="56">
        <v>3</v>
      </c>
      <c r="T166" s="297"/>
      <c r="U166" s="48"/>
      <c r="V166" s="48"/>
      <c r="W166" s="48"/>
      <c r="X166" s="48">
        <v>10</v>
      </c>
      <c r="Y166" s="48"/>
      <c r="Z166" s="48"/>
      <c r="AA166" s="48"/>
      <c r="AB166" s="256">
        <f t="shared" si="237"/>
        <v>65</v>
      </c>
      <c r="AC166" s="6">
        <f t="shared" si="238"/>
        <v>10</v>
      </c>
      <c r="AD166" s="272">
        <f>SUM(T166:AB166)</f>
        <v>75</v>
      </c>
      <c r="AE166" s="47"/>
      <c r="AF166" s="47"/>
    </row>
    <row r="167" spans="1:34" ht="68.25" customHeight="1" thickBot="1" x14ac:dyDescent="0.35">
      <c r="A167" s="77"/>
      <c r="B167" s="77"/>
      <c r="C167" s="76"/>
      <c r="F167" s="111"/>
      <c r="G167" s="398">
        <f t="shared" ref="G167:AD167" si="243">G161+G127+G96+G63+G45+G25+G8</f>
        <v>210</v>
      </c>
      <c r="H167" s="24">
        <f t="shared" si="243"/>
        <v>402</v>
      </c>
      <c r="I167" s="24">
        <f t="shared" si="243"/>
        <v>562</v>
      </c>
      <c r="J167" s="24">
        <f t="shared" si="243"/>
        <v>135</v>
      </c>
      <c r="K167" s="24">
        <f t="shared" si="243"/>
        <v>242</v>
      </c>
      <c r="L167" s="24">
        <f t="shared" si="243"/>
        <v>180</v>
      </c>
      <c r="M167" s="24">
        <f t="shared" si="243"/>
        <v>30</v>
      </c>
      <c r="N167" s="24">
        <f t="shared" si="243"/>
        <v>572</v>
      </c>
      <c r="O167" s="91">
        <f t="shared" si="243"/>
        <v>535</v>
      </c>
      <c r="P167" s="78">
        <f t="shared" si="243"/>
        <v>2657</v>
      </c>
      <c r="Q167" s="369">
        <f t="shared" si="243"/>
        <v>2658</v>
      </c>
      <c r="R167" s="78">
        <f t="shared" si="243"/>
        <v>5315</v>
      </c>
      <c r="S167" s="398">
        <f t="shared" si="243"/>
        <v>210</v>
      </c>
      <c r="T167" s="24">
        <f t="shared" si="243"/>
        <v>220</v>
      </c>
      <c r="U167" s="24">
        <f t="shared" si="243"/>
        <v>259</v>
      </c>
      <c r="V167" s="24">
        <f t="shared" si="243"/>
        <v>135</v>
      </c>
      <c r="W167" s="24">
        <f t="shared" si="243"/>
        <v>136</v>
      </c>
      <c r="X167" s="24">
        <f t="shared" si="243"/>
        <v>108</v>
      </c>
      <c r="Y167" s="24">
        <f t="shared" si="243"/>
        <v>30</v>
      </c>
      <c r="Z167" s="24">
        <f t="shared" si="243"/>
        <v>135</v>
      </c>
      <c r="AA167" s="24">
        <f t="shared" si="243"/>
        <v>450</v>
      </c>
      <c r="AB167" s="91">
        <f t="shared" si="243"/>
        <v>3777</v>
      </c>
      <c r="AC167" s="364">
        <f t="shared" si="243"/>
        <v>1473</v>
      </c>
      <c r="AD167" s="270">
        <f t="shared" si="243"/>
        <v>5250</v>
      </c>
      <c r="AE167" s="47"/>
      <c r="AF167" s="47"/>
      <c r="AG167" s="47"/>
      <c r="AH167" s="47"/>
    </row>
    <row r="168" spans="1:34" s="47" customFormat="1" ht="23.1" customHeight="1" thickBot="1" x14ac:dyDescent="0.35">
      <c r="A168" s="16"/>
      <c r="B168" s="10"/>
      <c r="C168" s="10"/>
      <c r="D168" s="10"/>
      <c r="E168" s="10"/>
      <c r="F168" s="111"/>
      <c r="G168" s="399"/>
      <c r="H168" s="55">
        <f>H167/Q167</f>
        <v>0.15124153498871332</v>
      </c>
      <c r="I168" s="46">
        <f>I167/Q167</f>
        <v>0.21143717080511662</v>
      </c>
      <c r="J168" s="46">
        <f>J167/Q167</f>
        <v>5.0790067720090294E-2</v>
      </c>
      <c r="K168" s="46">
        <f>K167/Q167</f>
        <v>9.1045899172310013E-2</v>
      </c>
      <c r="L168" s="46">
        <f>L167/Q167</f>
        <v>6.772009029345373E-2</v>
      </c>
      <c r="M168" s="46">
        <f>M167/Q167</f>
        <v>1.1286681715575621E-2</v>
      </c>
      <c r="N168" s="46">
        <f>N167/Q167</f>
        <v>0.21519939804364183</v>
      </c>
      <c r="O168" s="92">
        <f>O167/Q167</f>
        <v>0.20127915726109857</v>
      </c>
      <c r="P168" s="92"/>
      <c r="Q168" s="187">
        <f>SUM(H168:O168)</f>
        <v>1</v>
      </c>
      <c r="R168" s="24"/>
      <c r="S168" s="399"/>
      <c r="T168" s="55">
        <f>T167/AC167</f>
        <v>0.1493550577053632</v>
      </c>
      <c r="U168" s="46">
        <f>U167/AC167</f>
        <v>0.1758316361167685</v>
      </c>
      <c r="V168" s="46">
        <f>V167/AC167</f>
        <v>9.1649694501018328E-2</v>
      </c>
      <c r="W168" s="46">
        <f>W167/AC167</f>
        <v>9.2328581126951803E-2</v>
      </c>
      <c r="X168" s="46">
        <f>X167/AC167</f>
        <v>7.3319755600814662E-2</v>
      </c>
      <c r="Y168" s="46">
        <f>Y167/AC167</f>
        <v>2.0366598778004074E-2</v>
      </c>
      <c r="Z168" s="46">
        <f>Z167/AC167</f>
        <v>9.1649694501018328E-2</v>
      </c>
      <c r="AA168" s="46">
        <f>AA167/AC167</f>
        <v>0.30549898167006112</v>
      </c>
      <c r="AB168" s="92"/>
      <c r="AC168" s="187">
        <f>SUM(T168:AA168)</f>
        <v>1.0000000000000002</v>
      </c>
      <c r="AD168" s="276"/>
    </row>
    <row r="169" spans="1:34" s="47" customFormat="1" ht="23.1" customHeight="1" thickBot="1" x14ac:dyDescent="0.35">
      <c r="A169" s="16"/>
      <c r="B169" s="10"/>
      <c r="C169" s="10"/>
      <c r="D169" s="10"/>
      <c r="E169" s="10"/>
      <c r="F169" s="111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</row>
    <row r="170" spans="1:34" s="47" customFormat="1" ht="23.1" customHeight="1" x14ac:dyDescent="0.3">
      <c r="B170" s="302"/>
      <c r="C170" s="303"/>
      <c r="D170" s="10"/>
      <c r="E170" s="10"/>
      <c r="F170" s="111"/>
      <c r="G170" s="71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</row>
    <row r="171" spans="1:34" s="47" customFormat="1" ht="44.1" customHeight="1" x14ac:dyDescent="0.3">
      <c r="B171" s="305"/>
      <c r="C171" s="313" t="s">
        <v>138</v>
      </c>
      <c r="D171" s="10"/>
      <c r="E171" s="70"/>
      <c r="F171" s="111"/>
      <c r="G171" s="7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</row>
    <row r="172" spans="1:34" s="47" customFormat="1" ht="44.1" customHeight="1" x14ac:dyDescent="0.3">
      <c r="B172" s="304"/>
      <c r="C172" s="313" t="s">
        <v>139</v>
      </c>
      <c r="D172" s="10"/>
      <c r="E172" s="70"/>
      <c r="F172" s="111"/>
      <c r="G172" s="7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</row>
    <row r="173" spans="1:34" s="47" customFormat="1" ht="44.1" customHeight="1" x14ac:dyDescent="0.3">
      <c r="B173" s="306" t="s">
        <v>20</v>
      </c>
      <c r="C173" s="313" t="s">
        <v>135</v>
      </c>
      <c r="D173" s="10"/>
      <c r="E173" s="10"/>
      <c r="F173" s="111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s="47" customFormat="1" ht="44.1" customHeight="1" x14ac:dyDescent="0.3">
      <c r="B174" s="307" t="s">
        <v>21</v>
      </c>
      <c r="C174" s="313" t="s">
        <v>136</v>
      </c>
      <c r="D174" s="10"/>
      <c r="E174" s="10"/>
      <c r="F174" s="111"/>
      <c r="G174" s="442"/>
      <c r="H174" s="443"/>
      <c r="I174" s="443"/>
      <c r="J174" s="443"/>
      <c r="K174" s="443"/>
      <c r="L174" s="443"/>
      <c r="M174" s="443"/>
      <c r="N174" s="443"/>
      <c r="O174" s="443"/>
      <c r="P174" s="443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s="47" customFormat="1" ht="44.1" customHeight="1" thickBot="1" x14ac:dyDescent="0.35">
      <c r="B175" s="308" t="s">
        <v>212</v>
      </c>
      <c r="C175" s="314" t="s">
        <v>137</v>
      </c>
      <c r="D175" s="10"/>
      <c r="E175" s="10"/>
      <c r="F175" s="111"/>
      <c r="G175" s="440" t="s">
        <v>206</v>
      </c>
      <c r="H175" s="441"/>
      <c r="I175" s="441"/>
      <c r="J175" s="441"/>
      <c r="K175" s="441"/>
      <c r="L175" s="441"/>
      <c r="M175" s="441"/>
      <c r="N175" s="441"/>
      <c r="O175" s="441"/>
      <c r="P175" s="441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s="47" customFormat="1" ht="23.1" customHeight="1" x14ac:dyDescent="0.3">
      <c r="A176" s="16"/>
      <c r="B176" s="10"/>
      <c r="C176" s="10"/>
      <c r="D176" s="10"/>
      <c r="E176" s="10"/>
      <c r="F176" s="111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s="47" customFormat="1" ht="23.1" customHeight="1" x14ac:dyDescent="0.3">
      <c r="A177" s="16"/>
      <c r="B177" s="10"/>
      <c r="C177" s="10"/>
      <c r="D177" s="10"/>
      <c r="E177" s="10"/>
      <c r="F177" s="111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s="47" customFormat="1" ht="23.1" customHeight="1" x14ac:dyDescent="0.3">
      <c r="A178" s="16"/>
      <c r="B178" s="10"/>
      <c r="C178" s="10"/>
      <c r="D178" s="10"/>
      <c r="E178" s="10"/>
      <c r="F178" s="111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5" customHeight="1" x14ac:dyDescent="0.25"/>
    <row r="180" spans="1:34" ht="24" customHeight="1" x14ac:dyDescent="0.25"/>
    <row r="181" spans="1:34" ht="27.75" customHeight="1" x14ac:dyDescent="0.25">
      <c r="F181" s="50"/>
    </row>
    <row r="182" spans="1:34" ht="42" customHeight="1" x14ac:dyDescent="0.25">
      <c r="F182" s="50"/>
    </row>
    <row r="183" spans="1:34" ht="18.75" customHeight="1" x14ac:dyDescent="0.25"/>
    <row r="184" spans="1:34" ht="18.75" customHeight="1" x14ac:dyDescent="0.25"/>
    <row r="185" spans="1:34" ht="18.75" customHeight="1" x14ac:dyDescent="0.25"/>
  </sheetData>
  <autoFilter ref="A7:AD185"/>
  <mergeCells count="74">
    <mergeCell ref="B61:B62"/>
    <mergeCell ref="A61:A62"/>
    <mergeCell ref="A68:A70"/>
    <mergeCell ref="A71:A83"/>
    <mergeCell ref="G175:P175"/>
    <mergeCell ref="G174:P174"/>
    <mergeCell ref="F161:F164"/>
    <mergeCell ref="F63:F95"/>
    <mergeCell ref="B113:B126"/>
    <mergeCell ref="B129:B130"/>
    <mergeCell ref="B131:B132"/>
    <mergeCell ref="B133:B145"/>
    <mergeCell ref="B146:B160"/>
    <mergeCell ref="B84:B95"/>
    <mergeCell ref="B97:B99"/>
    <mergeCell ref="F96:F126"/>
    <mergeCell ref="A96:E96"/>
    <mergeCell ref="A113:A126"/>
    <mergeCell ref="A84:A95"/>
    <mergeCell ref="A45:E45"/>
    <mergeCell ref="A100:A101"/>
    <mergeCell ref="B100:B101"/>
    <mergeCell ref="A102:A112"/>
    <mergeCell ref="B102:B112"/>
    <mergeCell ref="A48:A49"/>
    <mergeCell ref="B48:B49"/>
    <mergeCell ref="A97:A99"/>
    <mergeCell ref="B64:B67"/>
    <mergeCell ref="A64:A67"/>
    <mergeCell ref="A50:A53"/>
    <mergeCell ref="B54:B60"/>
    <mergeCell ref="B68:B70"/>
    <mergeCell ref="B71:B83"/>
    <mergeCell ref="B50:B53"/>
    <mergeCell ref="A63:E63"/>
    <mergeCell ref="G6:R6"/>
    <mergeCell ref="S6:AD6"/>
    <mergeCell ref="B31:B36"/>
    <mergeCell ref="B12:B15"/>
    <mergeCell ref="B9:B11"/>
    <mergeCell ref="F8:F24"/>
    <mergeCell ref="B26:B30"/>
    <mergeCell ref="B16:B17"/>
    <mergeCell ref="F25:F44"/>
    <mergeCell ref="B37:B44"/>
    <mergeCell ref="A8:E8"/>
    <mergeCell ref="A25:E25"/>
    <mergeCell ref="S167:S168"/>
    <mergeCell ref="G167:G168"/>
    <mergeCell ref="F127:F160"/>
    <mergeCell ref="A127:E127"/>
    <mergeCell ref="A161:E161"/>
    <mergeCell ref="A133:A145"/>
    <mergeCell ref="A146:A160"/>
    <mergeCell ref="A129:A130"/>
    <mergeCell ref="A131:A132"/>
    <mergeCell ref="A165:A166"/>
    <mergeCell ref="B165:B166"/>
    <mergeCell ref="F45:F62"/>
    <mergeCell ref="B46:B47"/>
    <mergeCell ref="A1:F1"/>
    <mergeCell ref="A2:F3"/>
    <mergeCell ref="A4:F4"/>
    <mergeCell ref="A5:F5"/>
    <mergeCell ref="A37:A44"/>
    <mergeCell ref="A12:A15"/>
    <mergeCell ref="A9:A11"/>
    <mergeCell ref="A16:A17"/>
    <mergeCell ref="A26:A30"/>
    <mergeCell ref="A54:A60"/>
    <mergeCell ref="A46:A47"/>
    <mergeCell ref="A18:A24"/>
    <mergeCell ref="B18:B24"/>
    <mergeCell ref="A31:A36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8" scale="64" fitToHeight="0" orientation="landscape" horizontalDpi="300" verticalDpi="300" r:id="rId1"/>
  <headerFooter>
    <oddFooter>&amp;C&amp;"Century Gothic,Normalny"&amp;8Plan studiów
studia I stopnia - stosunki międzynarodowe
nabór 2012-2013</oddFooter>
  </headerFooter>
  <rowBreaks count="4" manualBreakCount="4">
    <brk id="34" max="33" man="1"/>
    <brk id="178" max="36" man="1"/>
    <brk id="179" max="34" man="1"/>
    <brk id="186" max="28" man="1"/>
  </rowBreaks>
  <colBreaks count="1" manualBreakCount="1">
    <brk id="9" max="1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2" zoomScaleNormal="100" workbookViewId="0">
      <selection activeCell="I3" sqref="I3"/>
    </sheetView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Apolonia Walczyna</cp:lastModifiedBy>
  <cp:lastPrinted>2018-06-05T14:00:54Z</cp:lastPrinted>
  <dcterms:created xsi:type="dcterms:W3CDTF">2012-05-29T21:14:38Z</dcterms:created>
  <dcterms:modified xsi:type="dcterms:W3CDTF">2018-10-09T08:23:39Z</dcterms:modified>
</cp:coreProperties>
</file>