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4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'Arkusz1'!$A$7:$D$106</definedName>
    <definedName name="_xlnm.Print_Area" localSheetId="0">'Arkusz1'!$A$1:$AA$106</definedName>
  </definedNames>
  <calcPr fullCalcOnLoad="1"/>
</workbook>
</file>

<file path=xl/sharedStrings.xml><?xml version="1.0" encoding="utf-8"?>
<sst xmlns="http://schemas.openxmlformats.org/spreadsheetml/2006/main" count="268" uniqueCount="156">
  <si>
    <t>Numer i nazwa modułu</t>
  </si>
  <si>
    <t>Elementy modułu</t>
  </si>
  <si>
    <t>BHP</t>
  </si>
  <si>
    <t>WF</t>
  </si>
  <si>
    <t>Język obcy cz.2.</t>
  </si>
  <si>
    <t>Język cz. 3</t>
  </si>
  <si>
    <t>Idea podmiotowości człowieka</t>
  </si>
  <si>
    <t>Język obcy cz. 4</t>
  </si>
  <si>
    <t>Ochrona własności intelektualnej</t>
  </si>
  <si>
    <t>Język obcy cz.5.</t>
  </si>
  <si>
    <t>Seminarium dyplomowe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</si>
  <si>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</si>
  <si>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</si>
  <si>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</si>
  <si>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</si>
  <si>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</si>
  <si>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</si>
  <si>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</si>
  <si>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</si>
  <si>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specjalności do wyboru</t>
  </si>
  <si>
    <t>moduły dodatkowe do wyboru z podanych lub modułów ogólnouniwersyteckich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</si>
  <si>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</si>
  <si>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</si>
  <si>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</si>
  <si>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</si>
  <si>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</si>
  <si>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</si>
  <si>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</si>
  <si>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</si>
  <si>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</si>
  <si>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</si>
  <si>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</si>
  <si>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1</t>
  </si>
  <si>
    <t>stacjonarne</t>
  </si>
  <si>
    <t>niestacjonarne</t>
  </si>
  <si>
    <t>WYBÓR</t>
  </si>
  <si>
    <t>Forma zaliczenia przedmiotu</t>
  </si>
  <si>
    <t>Wybór liczba godz.</t>
  </si>
  <si>
    <t>Wybór liczba -ECTS</t>
  </si>
  <si>
    <t>E</t>
  </si>
  <si>
    <t>egzamin</t>
  </si>
  <si>
    <t>Z/O</t>
  </si>
  <si>
    <t>zaliczenie na ocenę</t>
  </si>
  <si>
    <t>Z</t>
  </si>
  <si>
    <t>zaliczenie</t>
  </si>
  <si>
    <t>Technologie informacyjne</t>
  </si>
  <si>
    <t>Student ma napisaną pracę dyplomową i jest przygotowany do jej obrony</t>
  </si>
  <si>
    <t>Praktyki zawodowe-3 miesiące</t>
  </si>
  <si>
    <t xml:space="preserve">Moduł przygotowuje studenta do samodzielnego przygotowania i zaprezentowania pracy dyplomowej. </t>
  </si>
  <si>
    <t>Rodzaj przedmiotu (Podstawowy, kierunkowy, praktyczny, humanistyczny)</t>
  </si>
  <si>
    <t>Praktyczny</t>
  </si>
  <si>
    <t>Humanistyczny</t>
  </si>
  <si>
    <t>Moduł przygotowuje studenta do realizacji własnych pomysłów, rozwija kreatywność i umiejętność zastosowania psychologii w działaniu. Pozwala na dalsze rozwijanie kompetencji językowych.</t>
  </si>
  <si>
    <t>Moduł rozwija umiejętności praktyczne studenta</t>
  </si>
  <si>
    <t>Opisy modułów są sformułowane na podstawie efektów uzyskanych dzięki zdobytej wiedzy i praktycznym ćwiczeniom realizowanym w trakcie zajęć przez studentów.</t>
  </si>
  <si>
    <t>Moduł rozwija wrażliwość na drugiego człowieka, poszerza horyzonty myślowe, rozwija postawy etyczne. Pozwala także na dalsze rozwijanie kompetencji językowych i sprawności fizycznej</t>
  </si>
  <si>
    <r>
      <t>Sylwetka absolwenta:</t>
    </r>
    <r>
      <rPr>
        <sz val="9"/>
        <rFont val="Century Gothic"/>
        <family val="2"/>
      </rPr>
      <t xml:space="preserve">
</t>
    </r>
  </si>
  <si>
    <t xml:space="preserve"> - studia I stopnia</t>
  </si>
  <si>
    <t>Świadomośc wartości</t>
  </si>
  <si>
    <t>Technologia kreatywności</t>
  </si>
  <si>
    <t>Praca Socjalna - Plan studiów</t>
  </si>
  <si>
    <t>Komunikacja interpersonalna</t>
  </si>
  <si>
    <t>Język obcy cz. 1.</t>
  </si>
  <si>
    <t>Wprowadzenie do pracy socjalnej</t>
  </si>
  <si>
    <t>Współczesne problemy społeczne</t>
  </si>
  <si>
    <t>Zabezpieczenie społeczne i system prawny pomocy</t>
  </si>
  <si>
    <t>Gerontologia społeczna</t>
  </si>
  <si>
    <t>Biomedyczne podstawy rozwoju i wychowania</t>
  </si>
  <si>
    <t>Podstawy psychologii</t>
  </si>
  <si>
    <t>Podstawy socjologii</t>
  </si>
  <si>
    <t>w online</t>
  </si>
  <si>
    <t>Podstawy kreatywności - zajęcia teoretyczne</t>
  </si>
  <si>
    <t>Podstawy kreatywności - zajęcia praktyczne</t>
  </si>
  <si>
    <t>M4. Moduł przedmiotów kierunkowych cz. 2</t>
  </si>
  <si>
    <t>M3. Moduł przedmiotów ogólnouczelnianych cz.2</t>
  </si>
  <si>
    <t>M1. Moduł przedmiotów ogólnouczelnianych cz. 1</t>
  </si>
  <si>
    <t>M2. Moduł przedmiotów kieurnkowych cz.1</t>
  </si>
  <si>
    <t>Patologie społeczne i interwencja kryzysowa</t>
  </si>
  <si>
    <t>Polityka społeczna</t>
  </si>
  <si>
    <t>Diagnostyka potrzeb społecznych</t>
  </si>
  <si>
    <t>Ekonomika i finanse publiczne</t>
  </si>
  <si>
    <t>Pomoc społeczna i jej programy</t>
  </si>
  <si>
    <t>Andragogika</t>
  </si>
  <si>
    <t>Kreatywny rozwój podmiotu</t>
  </si>
  <si>
    <t>M5. Moduł przedmiotów ogólnouczelnianych cz. 3</t>
  </si>
  <si>
    <t>M6. Moduł przedmiotów kierunkowych cz. 3</t>
  </si>
  <si>
    <t xml:space="preserve"> </t>
  </si>
  <si>
    <t>Metodologia badań społecznych</t>
  </si>
  <si>
    <t>Wstęp do pedagogiki</t>
  </si>
  <si>
    <t>Metody pracy socjalnej</t>
  </si>
  <si>
    <t>Wprowadzenie do organizacji usług socjalnych</t>
  </si>
  <si>
    <t>Elementy terapii zajęciowej z rodziną</t>
  </si>
  <si>
    <t>Pomoc instytucjonalna dla jednostki i rodziny</t>
  </si>
  <si>
    <t>Asystent rodziny</t>
  </si>
  <si>
    <t>Społeczne funkcjonowanie osób starszych i niepełnosprawnych</t>
  </si>
  <si>
    <t>Aktywność zawodowa osób starszych i niepełnosprawnych</t>
  </si>
  <si>
    <t>Niepełnosprawność, rehabilitacja i rewalidacja</t>
  </si>
  <si>
    <t>Polityka samorządu i zarządzanie</t>
  </si>
  <si>
    <t>Społeczność lokalna i jej organizacja</t>
  </si>
  <si>
    <t>Usługi społeczne w zarządzaniu politykami publicznymi</t>
  </si>
  <si>
    <t>Psychologia społeczna</t>
  </si>
  <si>
    <t>Podstawy prawa</t>
  </si>
  <si>
    <t>Konstruktywne rozwiązywanie konfliktów</t>
  </si>
  <si>
    <t>Podstawowy</t>
  </si>
  <si>
    <t>Mediacje i negocjacje w pomocy społecznej</t>
  </si>
  <si>
    <t>Metody terapii grupowej i socjoterapii</t>
  </si>
  <si>
    <t>Superwizja w pracy socjalnej</t>
  </si>
  <si>
    <t>Rynek pracy i bezrobocie</t>
  </si>
  <si>
    <t>Projekt socjalny</t>
  </si>
  <si>
    <t>M8. Moduł przedmiotów ogólnouczelnianych cz. 4</t>
  </si>
  <si>
    <t>M9. Moduł przedmiotów kierunkowych cz. 4</t>
  </si>
  <si>
    <t>M10. A. Moduł specjalności - S1. Organizacja społeczności lokalnej i usług społecznych cz. 2</t>
  </si>
  <si>
    <t>M7.A. Moduł specjalności - S1. Organizacja społeczności lokalnej i usług społecznych cz. 1</t>
  </si>
  <si>
    <t>M7. C. Moduł specjalności - S3. Asystent rodziny cz. 1</t>
  </si>
  <si>
    <t>M7.B. Moduł specjalności - S2. Systemy wsparcia dla osoby starszej i niepełnosprawnej cz. 1</t>
  </si>
  <si>
    <t>M10. C. Moduł specjalności - S3. Asystent rodziny cz. 2</t>
  </si>
  <si>
    <t>M10. B. Moduł specjalności - S2. System wsparcia dla osoby starszej i niepełnosprawnej cz. 2</t>
  </si>
  <si>
    <t>Animacja i orgazniowanie społeczności lokalnej</t>
  </si>
  <si>
    <t>Projektowanie innowacji społecznych</t>
  </si>
  <si>
    <t>Aktywna integracja społeczna</t>
  </si>
  <si>
    <t>Biopsychiczne i społeczne wymiary starzenia się i starości</t>
  </si>
  <si>
    <t>Aktywność i aktywizacja osób starszych i niepełnosprawnych</t>
  </si>
  <si>
    <t>Wsparcie społeczne i środowiskowe</t>
  </si>
  <si>
    <t>Przemiany struktury i funkcji rodziny współczesnej</t>
  </si>
  <si>
    <t>Diagnoza rodziny</t>
  </si>
  <si>
    <t>Patologie życia rodzinnego</t>
  </si>
  <si>
    <t>Autoprezentacja</t>
  </si>
  <si>
    <t>M11. Moduł przedmiotów ogólnouczelnianych cz. 5</t>
  </si>
  <si>
    <t>M12. Moduł przedmiotów kierunkowych cz. 5</t>
  </si>
  <si>
    <t>Trening interpersonalny</t>
  </si>
  <si>
    <t>Organizacje pozarządowe w społeczeństwie obywatelskim</t>
  </si>
  <si>
    <t>Wsparcie instytucjonalne osób starszych i niepełnosprawnych</t>
  </si>
  <si>
    <t>Człowiek starszy i niepełnosprawny w rodzinie</t>
  </si>
  <si>
    <t>Tworzenie środowiskowej sieci wsparcia dla osób starszych i niepełnosprawnych</t>
  </si>
  <si>
    <t>M13. A. Moduł specjalności - S1. Organizacja społeczności lokalnej i usług społecznych cz. 3</t>
  </si>
  <si>
    <t>M13. C. Moduł specjalności - S3. Asystent rodziny cz. 3</t>
  </si>
  <si>
    <t>M13. B. Moduł specjalności - S2. System wsparcia dla osoby starszej i niepełnosprawnej cz.3</t>
  </si>
  <si>
    <t>Przedsiębiorczość w działaniach i usługach społeczych</t>
  </si>
  <si>
    <t>Komunikacja społeczna i mediacje</t>
  </si>
  <si>
    <t>Marketing społeczny i terytorialny w polityce społecznej</t>
  </si>
  <si>
    <t>Elementy psychoterapii i socjoterapii</t>
  </si>
  <si>
    <t>Komunikacja w rodzinie</t>
  </si>
  <si>
    <t>Organizowanie sieci wsparcia społecznego dla rodziny</t>
  </si>
  <si>
    <t>Przedmiot 1 cz. 1</t>
  </si>
  <si>
    <t>M14. Moduł przedmiotów fakultatywnych ogólnouczelnianych cz. 1</t>
  </si>
  <si>
    <t>Przedmiot 2 cz.1</t>
  </si>
  <si>
    <t>Przedmiot 3 cz. 1</t>
  </si>
  <si>
    <t>Projekt własnego przedsięwzięcia</t>
  </si>
  <si>
    <t>M 15. Moduł przedmiotów ogólnouczelnianych cz. 6</t>
  </si>
  <si>
    <t>M 16. Moduł przedmiotów kierunkowych cz. 6</t>
  </si>
  <si>
    <t>Pedagogika rodziny</t>
  </si>
  <si>
    <t>Teoria i praktyka poradnictwa</t>
  </si>
  <si>
    <t>M17. Moduł przedmiotów fakultatywnych ogólnouczelnianych cz. 2</t>
  </si>
  <si>
    <t>Przedmiot 1 cz. 2</t>
  </si>
  <si>
    <t>Przedmiot 2 cz. 2</t>
  </si>
  <si>
    <t>Przedmiot 3 cz.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</si>
</sst>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10"/>
      <name val="Century Gothic"/>
      <family val="2"/>
    </font>
    <font>
      <b/>
      <sz val="11"/>
      <color indexed="10"/>
      <name val="Century Gothic"/>
      <family val="2"/>
    </font>
    <font>
      <b/>
      <sz val="8"/>
      <color indexed="10"/>
      <name val="Century Gothic"/>
      <family val="2"/>
    </font>
    <font>
      <b/>
      <sz val="9"/>
      <color indexed="10"/>
      <name val="Century Gothic"/>
      <family val="2"/>
    </font>
    <font>
      <sz val="9"/>
      <color indexed="10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rgb="FFFF0000"/>
      <name val="Century Gothic"/>
      <family val="2"/>
    </font>
    <font>
      <b/>
      <sz val="11"/>
      <color rgb="FFFF0000"/>
      <name val="Century Gothic"/>
      <family val="2"/>
    </font>
    <font>
      <sz val="9"/>
      <color theme="1"/>
      <name val="Century Gothic"/>
      <family val="2"/>
    </font>
    <font>
      <b/>
      <sz val="8"/>
      <color rgb="FFFF0000"/>
      <name val="Century Gothic"/>
      <family val="2"/>
    </font>
    <font>
      <b/>
      <sz val="9"/>
      <color rgb="FFFF0000"/>
      <name val="Century Gothic"/>
      <family val="2"/>
    </font>
    <font>
      <sz val="9"/>
      <color rgb="FFFF000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0" fontId="5" fillId="5" borderId="10" xfId="0" applyNumberFormat="1" applyFont="1" applyFill="1" applyBorder="1" applyAlignment="1">
      <alignment horizontal="center" vertical="center" wrapText="1"/>
    </xf>
    <xf numFmtId="10" fontId="5" fillId="5" borderId="11" xfId="0" applyNumberFormat="1" applyFont="1" applyFill="1" applyBorder="1" applyAlignment="1">
      <alignment horizontal="center" vertical="center" wrapText="1"/>
    </xf>
    <xf numFmtId="10" fontId="5" fillId="5" borderId="16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50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51" fillId="36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38" borderId="20" xfId="0" applyFont="1" applyFill="1" applyBorder="1" applyAlignment="1">
      <alignment horizontal="center" vertical="center" wrapText="1"/>
    </xf>
    <xf numFmtId="0" fontId="52" fillId="38" borderId="22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42" borderId="37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 horizontal="center" vertical="center" wrapText="1"/>
    </xf>
    <xf numFmtId="0" fontId="3" fillId="42" borderId="5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2" fillId="5" borderId="53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58" xfId="0" applyFont="1" applyFill="1" applyBorder="1" applyAlignment="1">
      <alignment horizontal="center" vertical="center" wrapText="1"/>
    </xf>
    <xf numFmtId="0" fontId="3" fillId="12" borderId="60" xfId="0" applyFont="1" applyFill="1" applyBorder="1" applyAlignment="1">
      <alignment horizontal="center" vertical="center" wrapText="1"/>
    </xf>
    <xf numFmtId="0" fontId="3" fillId="12" borderId="62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49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52" fillId="38" borderId="4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36" borderId="65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3" fillId="36" borderId="73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3" fillId="0" borderId="7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3" fillId="36" borderId="25" xfId="0" applyFont="1" applyFill="1" applyBorder="1" applyAlignment="1">
      <alignment horizontal="center" vertical="center" wrapText="1"/>
    </xf>
    <xf numFmtId="0" fontId="53" fillId="36" borderId="30" xfId="0" applyFont="1" applyFill="1" applyBorder="1" applyAlignment="1">
      <alignment horizontal="center" vertical="center" wrapText="1"/>
    </xf>
    <xf numFmtId="0" fontId="53" fillId="36" borderId="2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2" fillId="12" borderId="22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52" fillId="8" borderId="2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52" fillId="0" borderId="74" xfId="0" applyFont="1" applyFill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2" fillId="38" borderId="20" xfId="0" applyFont="1" applyFill="1" applyBorder="1" applyAlignment="1">
      <alignment horizontal="center" vertical="center" wrapText="1"/>
    </xf>
    <xf numFmtId="0" fontId="52" fillId="38" borderId="2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52" fillId="38" borderId="20" xfId="0" applyFont="1" applyFill="1" applyBorder="1" applyAlignment="1">
      <alignment horizontal="left" vertical="center" wrapText="1"/>
    </xf>
    <xf numFmtId="0" fontId="52" fillId="38" borderId="22" xfId="0" applyFont="1" applyFill="1" applyBorder="1" applyAlignment="1">
      <alignment horizontal="left" vertical="center" wrapText="1"/>
    </xf>
    <xf numFmtId="0" fontId="52" fillId="38" borderId="36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32" borderId="75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12" borderId="68" xfId="0" applyFont="1" applyFill="1" applyBorder="1" applyAlignment="1">
      <alignment horizontal="center" vertical="center" wrapText="1"/>
    </xf>
    <xf numFmtId="0" fontId="3" fillId="12" borderId="56" xfId="0" applyFont="1" applyFill="1" applyBorder="1" applyAlignment="1">
      <alignment horizontal="center" vertical="center" wrapText="1"/>
    </xf>
    <xf numFmtId="0" fontId="3" fillId="12" borderId="79" xfId="0" applyFont="1" applyFill="1" applyBorder="1" applyAlignment="1">
      <alignment horizontal="center" vertical="center" wrapText="1"/>
    </xf>
    <xf numFmtId="0" fontId="3" fillId="12" borderId="57" xfId="0" applyFont="1" applyFill="1" applyBorder="1" applyAlignment="1">
      <alignment horizontal="center" vertical="center" wrapText="1"/>
    </xf>
    <xf numFmtId="0" fontId="3" fillId="12" borderId="69" xfId="0" applyFont="1" applyFill="1" applyBorder="1" applyAlignment="1">
      <alignment horizontal="center" vertical="center" wrapText="1"/>
    </xf>
    <xf numFmtId="0" fontId="3" fillId="12" borderId="70" xfId="0" applyFont="1" applyFill="1" applyBorder="1" applyAlignment="1">
      <alignment horizontal="center" vertical="center" wrapText="1"/>
    </xf>
    <xf numFmtId="0" fontId="3" fillId="12" borderId="6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52" fillId="38" borderId="43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left" vertical="center" wrapText="1"/>
    </xf>
    <xf numFmtId="0" fontId="3" fillId="0" borderId="8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84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2" fillId="32" borderId="8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2" borderId="80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3" fillId="38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tabSelected="1" view="pageBreakPreview" zoomScale="70" zoomScaleNormal="65" zoomScaleSheetLayoutView="70" zoomScalePageLayoutView="0" workbookViewId="0" topLeftCell="A1">
      <pane xSplit="4" ySplit="7" topLeftCell="F9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T100" sqref="T100"/>
    </sheetView>
  </sheetViews>
  <sheetFormatPr defaultColWidth="9.140625" defaultRowHeight="15"/>
  <cols>
    <col min="1" max="1" width="16.28125" style="21" customWidth="1"/>
    <col min="2" max="2" width="29.8515625" style="20" customWidth="1"/>
    <col min="3" max="3" width="25.140625" style="20" customWidth="1"/>
    <col min="4" max="4" width="20.00390625" style="20" bestFit="1" customWidth="1"/>
    <col min="5" max="5" width="20.8515625" style="20" customWidth="1"/>
    <col min="6" max="6" width="4.8515625" style="20" customWidth="1"/>
    <col min="7" max="7" width="6.57421875" style="20" customWidth="1"/>
    <col min="8" max="10" width="6.7109375" style="20" customWidth="1"/>
    <col min="11" max="11" width="6.28125" style="20" customWidth="1"/>
    <col min="12" max="13" width="6.7109375" style="20" customWidth="1"/>
    <col min="14" max="14" width="5.8515625" style="20" customWidth="1"/>
    <col min="15" max="15" width="6.421875" style="20" customWidth="1"/>
    <col min="16" max="17" width="7.00390625" style="20" customWidth="1"/>
    <col min="18" max="18" width="5.8515625" style="20" customWidth="1"/>
    <col min="19" max="20" width="7.140625" style="20" customWidth="1"/>
    <col min="21" max="22" width="6.7109375" style="20" customWidth="1"/>
    <col min="23" max="23" width="6.421875" style="20" customWidth="1"/>
    <col min="24" max="25" width="5.8515625" style="20" customWidth="1"/>
    <col min="26" max="26" width="6.421875" style="20" customWidth="1"/>
    <col min="27" max="27" width="7.421875" style="20" customWidth="1"/>
    <col min="28" max="28" width="7.57421875" style="20" customWidth="1"/>
    <col min="29" max="32" width="8.7109375" style="20" customWidth="1"/>
    <col min="33" max="16384" width="9.140625" style="20" customWidth="1"/>
  </cols>
  <sheetData>
    <row r="1" spans="1:5" ht="23.25" customHeight="1">
      <c r="A1" s="403" t="s">
        <v>60</v>
      </c>
      <c r="B1" s="403"/>
      <c r="C1" s="403"/>
      <c r="D1" s="403"/>
      <c r="E1" s="403"/>
    </row>
    <row r="2" spans="1:5" ht="24" customHeight="1">
      <c r="A2" s="404" t="s">
        <v>57</v>
      </c>
      <c r="B2" s="404"/>
      <c r="C2" s="404"/>
      <c r="D2" s="404"/>
      <c r="E2" s="404"/>
    </row>
    <row r="3" spans="1:5" ht="55.5" customHeight="1">
      <c r="A3" s="405" t="s">
        <v>56</v>
      </c>
      <c r="B3" s="405"/>
      <c r="C3" s="405"/>
      <c r="D3" s="405"/>
      <c r="E3" s="405"/>
    </row>
    <row r="4" spans="1:5" ht="14.25" customHeight="1">
      <c r="A4" s="406" t="s">
        <v>54</v>
      </c>
      <c r="B4" s="406"/>
      <c r="C4" s="406"/>
      <c r="D4" s="406"/>
      <c r="E4" s="406"/>
    </row>
    <row r="5" spans="1:5" ht="29.25" customHeight="1" thickBot="1">
      <c r="A5" s="406"/>
      <c r="B5" s="406"/>
      <c r="C5" s="406"/>
      <c r="D5" s="406"/>
      <c r="E5" s="406"/>
    </row>
    <row r="6" spans="7:32" ht="15" thickBot="1">
      <c r="G6" s="362" t="s">
        <v>21</v>
      </c>
      <c r="H6" s="362"/>
      <c r="I6" s="362"/>
      <c r="J6" s="362"/>
      <c r="K6" s="362"/>
      <c r="L6" s="362"/>
      <c r="M6" s="362"/>
      <c r="N6" s="362"/>
      <c r="O6" s="362"/>
      <c r="P6" s="363"/>
      <c r="Q6" s="363"/>
      <c r="R6" s="364" t="s">
        <v>22</v>
      </c>
      <c r="S6" s="364"/>
      <c r="T6" s="364"/>
      <c r="U6" s="364"/>
      <c r="V6" s="364"/>
      <c r="W6" s="364"/>
      <c r="X6" s="364"/>
      <c r="Y6" s="364"/>
      <c r="Z6" s="364"/>
      <c r="AA6" s="364"/>
      <c r="AB6" s="365"/>
      <c r="AC6" s="362" t="s">
        <v>33</v>
      </c>
      <c r="AD6" s="362"/>
      <c r="AE6" s="362" t="s">
        <v>34</v>
      </c>
      <c r="AF6" s="362"/>
    </row>
    <row r="7" spans="1:32" ht="86.25" customHeight="1" thickBot="1">
      <c r="A7" s="122" t="s">
        <v>0</v>
      </c>
      <c r="B7" s="122" t="s">
        <v>11</v>
      </c>
      <c r="C7" s="122" t="s">
        <v>1</v>
      </c>
      <c r="D7" s="124" t="s">
        <v>36</v>
      </c>
      <c r="E7" s="22" t="s">
        <v>49</v>
      </c>
      <c r="F7" s="23"/>
      <c r="G7" s="1" t="s">
        <v>23</v>
      </c>
      <c r="H7" s="8" t="s">
        <v>24</v>
      </c>
      <c r="I7" s="8" t="s">
        <v>70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2" t="s">
        <v>30</v>
      </c>
      <c r="P7" s="1" t="s">
        <v>31</v>
      </c>
      <c r="Q7" s="8" t="s">
        <v>35</v>
      </c>
      <c r="R7" s="123" t="s">
        <v>23</v>
      </c>
      <c r="S7" s="8" t="s">
        <v>24</v>
      </c>
      <c r="T7" s="8" t="s">
        <v>70</v>
      </c>
      <c r="U7" s="1" t="s">
        <v>25</v>
      </c>
      <c r="V7" s="1" t="s">
        <v>26</v>
      </c>
      <c r="W7" s="1" t="s">
        <v>27</v>
      </c>
      <c r="X7" s="1" t="s">
        <v>28</v>
      </c>
      <c r="Y7" s="1" t="s">
        <v>29</v>
      </c>
      <c r="Z7" s="2" t="s">
        <v>30</v>
      </c>
      <c r="AA7" s="1" t="s">
        <v>31</v>
      </c>
      <c r="AB7" s="8" t="s">
        <v>35</v>
      </c>
      <c r="AC7" s="1" t="s">
        <v>37</v>
      </c>
      <c r="AD7" s="1" t="s">
        <v>38</v>
      </c>
      <c r="AE7" s="8" t="s">
        <v>37</v>
      </c>
      <c r="AF7" s="1" t="s">
        <v>38</v>
      </c>
    </row>
    <row r="8" spans="1:32" ht="24" customHeight="1" thickBot="1">
      <c r="A8" s="407" t="s">
        <v>12</v>
      </c>
      <c r="B8" s="408"/>
      <c r="C8" s="408"/>
      <c r="D8" s="408"/>
      <c r="E8" s="409"/>
      <c r="F8" s="328" t="s">
        <v>32</v>
      </c>
      <c r="G8" s="1">
        <f aca="true" t="shared" si="0" ref="G8:AF8">SUM(G9:G20)</f>
        <v>30</v>
      </c>
      <c r="H8" s="1">
        <f t="shared" si="0"/>
        <v>161</v>
      </c>
      <c r="I8" s="1">
        <f>SUM(I9:I20)</f>
        <v>4</v>
      </c>
      <c r="J8" s="1">
        <f t="shared" si="0"/>
        <v>135</v>
      </c>
      <c r="K8" s="1">
        <f t="shared" si="0"/>
        <v>45</v>
      </c>
      <c r="L8" s="1">
        <f t="shared" si="0"/>
        <v>0</v>
      </c>
      <c r="M8" s="1">
        <f t="shared" si="0"/>
        <v>20</v>
      </c>
      <c r="N8" s="1">
        <f t="shared" si="0"/>
        <v>0</v>
      </c>
      <c r="O8" s="1">
        <f t="shared" si="0"/>
        <v>0</v>
      </c>
      <c r="P8" s="1">
        <f t="shared" si="0"/>
        <v>365</v>
      </c>
      <c r="Q8" s="1">
        <f t="shared" si="0"/>
        <v>1</v>
      </c>
      <c r="R8" s="1">
        <f t="shared" si="0"/>
        <v>30</v>
      </c>
      <c r="S8" s="1">
        <f t="shared" si="0"/>
        <v>66</v>
      </c>
      <c r="T8" s="1">
        <f>SUM(T9:T20)</f>
        <v>4</v>
      </c>
      <c r="U8" s="1">
        <f t="shared" si="0"/>
        <v>40</v>
      </c>
      <c r="V8" s="1">
        <f t="shared" si="0"/>
        <v>45</v>
      </c>
      <c r="W8" s="1">
        <f t="shared" si="0"/>
        <v>0</v>
      </c>
      <c r="X8" s="1">
        <f t="shared" si="0"/>
        <v>20</v>
      </c>
      <c r="Y8" s="1">
        <f t="shared" si="0"/>
        <v>0</v>
      </c>
      <c r="Z8" s="1">
        <f t="shared" si="0"/>
        <v>0</v>
      </c>
      <c r="AA8" s="1">
        <f t="shared" si="0"/>
        <v>175</v>
      </c>
      <c r="AB8" s="1">
        <f t="shared" si="0"/>
        <v>0</v>
      </c>
      <c r="AC8" s="1">
        <f t="shared" si="0"/>
        <v>30</v>
      </c>
      <c r="AD8" s="1">
        <f t="shared" si="0"/>
        <v>2</v>
      </c>
      <c r="AE8" s="1">
        <f t="shared" si="0"/>
        <v>0</v>
      </c>
      <c r="AF8" s="1">
        <f t="shared" si="0"/>
        <v>0</v>
      </c>
    </row>
    <row r="9" spans="1:32" ht="19.5" customHeight="1" thickBot="1">
      <c r="A9" s="347" t="s">
        <v>75</v>
      </c>
      <c r="B9" s="359"/>
      <c r="C9" s="17" t="s">
        <v>62</v>
      </c>
      <c r="D9" s="79" t="s">
        <v>43</v>
      </c>
      <c r="E9" s="76" t="s">
        <v>50</v>
      </c>
      <c r="F9" s="356"/>
      <c r="G9" s="16">
        <v>2</v>
      </c>
      <c r="H9" s="37"/>
      <c r="I9" s="37"/>
      <c r="J9" s="3"/>
      <c r="K9" s="3">
        <v>30</v>
      </c>
      <c r="L9" s="3"/>
      <c r="M9" s="3"/>
      <c r="N9" s="3"/>
      <c r="O9" s="25"/>
      <c r="P9" s="12">
        <f>SUM(H9:O9)</f>
        <v>30</v>
      </c>
      <c r="Q9" s="9">
        <v>1</v>
      </c>
      <c r="R9" s="16">
        <v>2</v>
      </c>
      <c r="S9" s="37"/>
      <c r="T9" s="37"/>
      <c r="U9" s="3"/>
      <c r="V9" s="3">
        <v>30</v>
      </c>
      <c r="W9" s="3"/>
      <c r="X9" s="3"/>
      <c r="Y9" s="3"/>
      <c r="Z9" s="25"/>
      <c r="AA9" s="12">
        <f>SUM(S9:Z9)</f>
        <v>30</v>
      </c>
      <c r="AB9" s="15"/>
      <c r="AC9" s="26">
        <f>IF(Q9=1,SUM(H9:O9))</f>
        <v>30</v>
      </c>
      <c r="AD9" s="27">
        <f>IF(Q9=1,G9)</f>
        <v>2</v>
      </c>
      <c r="AE9" s="28" t="b">
        <f>IF(AB9=1,SUM(S9:Z9))</f>
        <v>0</v>
      </c>
      <c r="AF9" s="29" t="b">
        <f>IF(AB9=1,R9)</f>
        <v>0</v>
      </c>
    </row>
    <row r="10" spans="1:32" ht="35.25" customHeight="1" thickBot="1">
      <c r="A10" s="358"/>
      <c r="B10" s="360"/>
      <c r="C10" s="144" t="s">
        <v>61</v>
      </c>
      <c r="D10" s="59" t="s">
        <v>41</v>
      </c>
      <c r="E10" s="97"/>
      <c r="F10" s="356"/>
      <c r="G10" s="134">
        <v>1</v>
      </c>
      <c r="H10" s="4"/>
      <c r="I10" s="4"/>
      <c r="J10" s="4"/>
      <c r="K10" s="4"/>
      <c r="L10" s="4"/>
      <c r="M10" s="4">
        <v>20</v>
      </c>
      <c r="N10" s="4"/>
      <c r="O10" s="4"/>
      <c r="P10" s="132">
        <f>SUM(H10:O10)</f>
        <v>20</v>
      </c>
      <c r="Q10" s="114"/>
      <c r="R10" s="131">
        <v>1</v>
      </c>
      <c r="S10" s="4"/>
      <c r="T10" s="4"/>
      <c r="U10" s="4"/>
      <c r="V10" s="4"/>
      <c r="W10" s="4"/>
      <c r="X10" s="4">
        <v>20</v>
      </c>
      <c r="Y10" s="4"/>
      <c r="Z10" s="4"/>
      <c r="AA10" s="135">
        <f>SUM(S10:Z10)</f>
        <v>20</v>
      </c>
      <c r="AB10" s="133"/>
      <c r="AC10" s="26"/>
      <c r="AD10" s="27"/>
      <c r="AE10" s="28"/>
      <c r="AF10" s="29"/>
    </row>
    <row r="11" spans="1:32" ht="19.5" customHeight="1" thickBot="1">
      <c r="A11" s="358"/>
      <c r="B11" s="360"/>
      <c r="C11" s="18" t="s">
        <v>45</v>
      </c>
      <c r="D11" s="59" t="s">
        <v>41</v>
      </c>
      <c r="E11" s="97"/>
      <c r="F11" s="356"/>
      <c r="G11" s="134">
        <v>1</v>
      </c>
      <c r="H11" s="4"/>
      <c r="I11" s="4"/>
      <c r="J11" s="4"/>
      <c r="K11" s="4">
        <v>15</v>
      </c>
      <c r="L11" s="4"/>
      <c r="M11" s="4"/>
      <c r="N11" s="4"/>
      <c r="O11" s="4"/>
      <c r="P11" s="132">
        <f>SUM(H11:O11)</f>
        <v>15</v>
      </c>
      <c r="Q11" s="114"/>
      <c r="R11" s="131">
        <v>1</v>
      </c>
      <c r="S11" s="4"/>
      <c r="T11" s="4"/>
      <c r="U11" s="4"/>
      <c r="V11" s="4">
        <v>15</v>
      </c>
      <c r="W11" s="4"/>
      <c r="X11" s="4"/>
      <c r="Y11" s="4"/>
      <c r="Z11" s="4"/>
      <c r="AA11" s="135">
        <f>SUM(S11:Z11)</f>
        <v>15</v>
      </c>
      <c r="AB11" s="133"/>
      <c r="AC11" s="26"/>
      <c r="AD11" s="27"/>
      <c r="AE11" s="28"/>
      <c r="AF11" s="29"/>
    </row>
    <row r="12" spans="1:32" ht="19.5" customHeight="1" thickBot="1">
      <c r="A12" s="358"/>
      <c r="B12" s="360"/>
      <c r="C12" s="18" t="s">
        <v>3</v>
      </c>
      <c r="D12" s="59" t="s">
        <v>41</v>
      </c>
      <c r="E12" s="97"/>
      <c r="F12" s="356"/>
      <c r="G12" s="134">
        <v>0</v>
      </c>
      <c r="H12" s="4"/>
      <c r="I12" s="4"/>
      <c r="J12" s="4">
        <v>30</v>
      </c>
      <c r="K12" s="4"/>
      <c r="L12" s="4"/>
      <c r="M12" s="4"/>
      <c r="N12" s="4"/>
      <c r="O12" s="4"/>
      <c r="P12" s="132">
        <f>SUM(H12:O12)</f>
        <v>30</v>
      </c>
      <c r="Q12" s="114"/>
      <c r="R12" s="131">
        <v>0</v>
      </c>
      <c r="S12" s="4"/>
      <c r="T12" s="4"/>
      <c r="U12" s="4"/>
      <c r="V12" s="4"/>
      <c r="W12" s="4"/>
      <c r="X12" s="4"/>
      <c r="Y12" s="4"/>
      <c r="Z12" s="4"/>
      <c r="AA12" s="135">
        <f>SUM(S12:Z12)</f>
        <v>0</v>
      </c>
      <c r="AB12" s="133"/>
      <c r="AC12" s="26"/>
      <c r="AD12" s="27"/>
      <c r="AE12" s="28"/>
      <c r="AF12" s="29"/>
    </row>
    <row r="13" spans="1:32" ht="67.5" customHeight="1" thickBot="1">
      <c r="A13" s="348"/>
      <c r="B13" s="361"/>
      <c r="C13" s="52" t="s">
        <v>2</v>
      </c>
      <c r="D13" s="81" t="s">
        <v>43</v>
      </c>
      <c r="E13" s="78" t="s">
        <v>50</v>
      </c>
      <c r="F13" s="356"/>
      <c r="G13" s="136">
        <v>0</v>
      </c>
      <c r="H13" s="5">
        <v>1</v>
      </c>
      <c r="I13" s="5">
        <v>4</v>
      </c>
      <c r="J13" s="5"/>
      <c r="K13" s="5"/>
      <c r="L13" s="5"/>
      <c r="M13" s="5"/>
      <c r="N13" s="5"/>
      <c r="O13" s="5"/>
      <c r="P13" s="137">
        <f aca="true" t="shared" si="1" ref="P13:P20">SUM(H13:O13)</f>
        <v>5</v>
      </c>
      <c r="Q13" s="138"/>
      <c r="R13" s="139">
        <v>0</v>
      </c>
      <c r="S13" s="5">
        <v>1</v>
      </c>
      <c r="T13" s="5">
        <v>4</v>
      </c>
      <c r="U13" s="5"/>
      <c r="V13" s="5"/>
      <c r="W13" s="5"/>
      <c r="X13" s="5"/>
      <c r="Y13" s="5"/>
      <c r="Z13" s="5"/>
      <c r="AA13" s="140">
        <f aca="true" t="shared" si="2" ref="AA13:AA20">SUM(S13:Z13)</f>
        <v>5</v>
      </c>
      <c r="AB13" s="133"/>
      <c r="AC13" s="26" t="b">
        <f aca="true" t="shared" si="3" ref="AC13:AC20">IF(Q13=1,SUM(H13:O13))</f>
        <v>0</v>
      </c>
      <c r="AD13" s="27" t="b">
        <f aca="true" t="shared" si="4" ref="AD13:AD20">IF(Q13=1,G13)</f>
        <v>0</v>
      </c>
      <c r="AE13" s="28" t="b">
        <f aca="true" t="shared" si="5" ref="AE13:AE20">IF(AB13=1,SUM(S13:Z13))</f>
        <v>0</v>
      </c>
      <c r="AF13" s="29" t="b">
        <f aca="true" t="shared" si="6" ref="AF13:AF20">IF(AB13=1,R13)</f>
        <v>0</v>
      </c>
    </row>
    <row r="14" spans="1:32" ht="29.25" customHeight="1" thickBot="1">
      <c r="A14" s="323" t="s">
        <v>76</v>
      </c>
      <c r="B14" s="129"/>
      <c r="C14" s="89" t="s">
        <v>63</v>
      </c>
      <c r="D14" s="145" t="s">
        <v>39</v>
      </c>
      <c r="E14" s="141" t="s">
        <v>50</v>
      </c>
      <c r="F14" s="329"/>
      <c r="G14" s="65">
        <v>6</v>
      </c>
      <c r="H14" s="61">
        <v>30</v>
      </c>
      <c r="I14" s="61"/>
      <c r="J14" s="48">
        <v>30</v>
      </c>
      <c r="K14" s="48"/>
      <c r="L14" s="48"/>
      <c r="M14" s="48"/>
      <c r="N14" s="48"/>
      <c r="O14" s="49"/>
      <c r="P14" s="50">
        <f t="shared" si="1"/>
        <v>60</v>
      </c>
      <c r="Q14" s="51"/>
      <c r="R14" s="65">
        <v>6</v>
      </c>
      <c r="S14" s="61">
        <v>10</v>
      </c>
      <c r="T14" s="61"/>
      <c r="U14" s="48">
        <v>10</v>
      </c>
      <c r="V14" s="48"/>
      <c r="W14" s="48"/>
      <c r="X14" s="48"/>
      <c r="Y14" s="48"/>
      <c r="Z14" s="49"/>
      <c r="AA14" s="50">
        <f t="shared" si="2"/>
        <v>20</v>
      </c>
      <c r="AB14" s="130"/>
      <c r="AC14" s="26" t="b">
        <f t="shared" si="3"/>
        <v>0</v>
      </c>
      <c r="AD14" s="27" t="b">
        <f t="shared" si="4"/>
        <v>0</v>
      </c>
      <c r="AE14" s="28" t="b">
        <f t="shared" si="5"/>
        <v>0</v>
      </c>
      <c r="AF14" s="29" t="b">
        <f t="shared" si="6"/>
        <v>0</v>
      </c>
    </row>
    <row r="15" spans="1:32" ht="29.25" customHeight="1" thickBot="1">
      <c r="A15" s="323"/>
      <c r="B15" s="126"/>
      <c r="C15" s="85" t="s">
        <v>64</v>
      </c>
      <c r="D15" s="146" t="s">
        <v>39</v>
      </c>
      <c r="E15" s="77"/>
      <c r="F15" s="329"/>
      <c r="G15" s="63">
        <v>4</v>
      </c>
      <c r="H15" s="56">
        <v>30</v>
      </c>
      <c r="I15" s="56"/>
      <c r="J15" s="4">
        <v>15</v>
      </c>
      <c r="K15" s="4"/>
      <c r="L15" s="4"/>
      <c r="M15" s="4"/>
      <c r="N15" s="4"/>
      <c r="O15" s="34"/>
      <c r="P15" s="14">
        <f t="shared" si="1"/>
        <v>45</v>
      </c>
      <c r="Q15" s="11"/>
      <c r="R15" s="63">
        <v>4</v>
      </c>
      <c r="S15" s="56">
        <v>10</v>
      </c>
      <c r="T15" s="56"/>
      <c r="U15" s="4">
        <v>5</v>
      </c>
      <c r="V15" s="4"/>
      <c r="W15" s="4"/>
      <c r="X15" s="4"/>
      <c r="Y15" s="4"/>
      <c r="Z15" s="34"/>
      <c r="AA15" s="14">
        <f t="shared" si="2"/>
        <v>15</v>
      </c>
      <c r="AB15" s="87"/>
      <c r="AC15" s="26" t="b">
        <f t="shared" si="3"/>
        <v>0</v>
      </c>
      <c r="AD15" s="27" t="b">
        <f t="shared" si="4"/>
        <v>0</v>
      </c>
      <c r="AE15" s="28" t="b">
        <f t="shared" si="5"/>
        <v>0</v>
      </c>
      <c r="AF15" s="29" t="b">
        <f t="shared" si="6"/>
        <v>0</v>
      </c>
    </row>
    <row r="16" spans="1:32" ht="32.25" customHeight="1" thickBot="1">
      <c r="A16" s="323"/>
      <c r="B16" s="126"/>
      <c r="C16" s="85" t="s">
        <v>65</v>
      </c>
      <c r="D16" s="80" t="s">
        <v>41</v>
      </c>
      <c r="E16" s="77" t="s">
        <v>50</v>
      </c>
      <c r="F16" s="329"/>
      <c r="G16" s="63">
        <v>3</v>
      </c>
      <c r="H16" s="59">
        <v>15</v>
      </c>
      <c r="I16" s="59"/>
      <c r="J16" s="18">
        <v>15</v>
      </c>
      <c r="K16" s="18"/>
      <c r="L16" s="18"/>
      <c r="M16" s="18"/>
      <c r="N16" s="4"/>
      <c r="O16" s="34"/>
      <c r="P16" s="14">
        <f t="shared" si="1"/>
        <v>30</v>
      </c>
      <c r="Q16" s="11"/>
      <c r="R16" s="63">
        <v>3</v>
      </c>
      <c r="S16" s="56">
        <v>10</v>
      </c>
      <c r="T16" s="56"/>
      <c r="U16" s="4">
        <v>5</v>
      </c>
      <c r="V16" s="4"/>
      <c r="W16" s="4"/>
      <c r="X16" s="4"/>
      <c r="Y16" s="4"/>
      <c r="Z16" s="34"/>
      <c r="AA16" s="14">
        <f t="shared" si="2"/>
        <v>15</v>
      </c>
      <c r="AB16" s="88"/>
      <c r="AC16" s="26" t="b">
        <f t="shared" si="3"/>
        <v>0</v>
      </c>
      <c r="AD16" s="27" t="b">
        <f t="shared" si="4"/>
        <v>0</v>
      </c>
      <c r="AE16" s="28" t="b">
        <f t="shared" si="5"/>
        <v>0</v>
      </c>
      <c r="AF16" s="29" t="b">
        <f t="shared" si="6"/>
        <v>0</v>
      </c>
    </row>
    <row r="17" spans="1:32" ht="19.5" customHeight="1" thickBot="1">
      <c r="A17" s="323"/>
      <c r="B17" s="126"/>
      <c r="C17" s="85" t="s">
        <v>66</v>
      </c>
      <c r="D17" s="80" t="s">
        <v>41</v>
      </c>
      <c r="E17" s="97"/>
      <c r="F17" s="329"/>
      <c r="G17" s="65">
        <v>2</v>
      </c>
      <c r="H17" s="61">
        <v>30</v>
      </c>
      <c r="I17" s="61"/>
      <c r="J17" s="48"/>
      <c r="K17" s="48"/>
      <c r="L17" s="48"/>
      <c r="M17" s="48"/>
      <c r="N17" s="48"/>
      <c r="O17" s="49"/>
      <c r="P17" s="50">
        <f t="shared" si="1"/>
        <v>30</v>
      </c>
      <c r="Q17" s="51"/>
      <c r="R17" s="65">
        <v>2</v>
      </c>
      <c r="S17" s="61">
        <v>15</v>
      </c>
      <c r="T17" s="61"/>
      <c r="U17" s="48"/>
      <c r="V17" s="48"/>
      <c r="W17" s="48"/>
      <c r="X17" s="48"/>
      <c r="Y17" s="48"/>
      <c r="Z17" s="49"/>
      <c r="AA17" s="50">
        <f t="shared" si="2"/>
        <v>15</v>
      </c>
      <c r="AB17" s="87"/>
      <c r="AC17" s="26" t="b">
        <f t="shared" si="3"/>
        <v>0</v>
      </c>
      <c r="AD17" s="27" t="b">
        <f t="shared" si="4"/>
        <v>0</v>
      </c>
      <c r="AE17" s="28" t="b">
        <f t="shared" si="5"/>
        <v>0</v>
      </c>
      <c r="AF17" s="29" t="b">
        <f t="shared" si="6"/>
        <v>0</v>
      </c>
    </row>
    <row r="18" spans="1:32" ht="29.25" customHeight="1" thickBot="1">
      <c r="A18" s="323"/>
      <c r="B18" s="128"/>
      <c r="C18" s="86" t="s">
        <v>67</v>
      </c>
      <c r="D18" s="118" t="s">
        <v>41</v>
      </c>
      <c r="E18" s="97"/>
      <c r="F18" s="329"/>
      <c r="G18" s="63">
        <v>3</v>
      </c>
      <c r="H18" s="56">
        <v>15</v>
      </c>
      <c r="I18" s="56"/>
      <c r="J18" s="4">
        <v>15</v>
      </c>
      <c r="K18" s="4"/>
      <c r="L18" s="4"/>
      <c r="M18" s="4"/>
      <c r="N18" s="4"/>
      <c r="O18" s="34"/>
      <c r="P18" s="14">
        <f t="shared" si="1"/>
        <v>30</v>
      </c>
      <c r="Q18" s="11"/>
      <c r="R18" s="63">
        <v>3</v>
      </c>
      <c r="S18" s="56"/>
      <c r="T18" s="56"/>
      <c r="U18" s="4">
        <v>10</v>
      </c>
      <c r="V18" s="4"/>
      <c r="W18" s="4"/>
      <c r="X18" s="4"/>
      <c r="Y18" s="4"/>
      <c r="Z18" s="34"/>
      <c r="AA18" s="14">
        <f t="shared" si="2"/>
        <v>10</v>
      </c>
      <c r="AB18" s="87"/>
      <c r="AC18" s="26" t="b">
        <f t="shared" si="3"/>
        <v>0</v>
      </c>
      <c r="AD18" s="27" t="b">
        <f t="shared" si="4"/>
        <v>0</v>
      </c>
      <c r="AE18" s="28" t="b">
        <f t="shared" si="5"/>
        <v>0</v>
      </c>
      <c r="AF18" s="29" t="b">
        <f t="shared" si="6"/>
        <v>0</v>
      </c>
    </row>
    <row r="19" spans="1:32" ht="19.5" customHeight="1" thickBot="1">
      <c r="A19" s="323"/>
      <c r="B19" s="128"/>
      <c r="C19" s="142" t="s">
        <v>68</v>
      </c>
      <c r="D19" s="147" t="s">
        <v>39</v>
      </c>
      <c r="E19" s="98"/>
      <c r="F19" s="329"/>
      <c r="G19" s="63">
        <v>4</v>
      </c>
      <c r="H19" s="56">
        <v>20</v>
      </c>
      <c r="I19" s="56"/>
      <c r="J19" s="4">
        <v>15</v>
      </c>
      <c r="K19" s="4"/>
      <c r="L19" s="4"/>
      <c r="M19" s="4"/>
      <c r="N19" s="4"/>
      <c r="O19" s="34"/>
      <c r="P19" s="14">
        <f t="shared" si="1"/>
        <v>35</v>
      </c>
      <c r="Q19" s="11"/>
      <c r="R19" s="63">
        <v>4</v>
      </c>
      <c r="S19" s="56">
        <v>10</v>
      </c>
      <c r="T19" s="56"/>
      <c r="U19" s="4">
        <v>5</v>
      </c>
      <c r="V19" s="4"/>
      <c r="W19" s="4"/>
      <c r="X19" s="4"/>
      <c r="Y19" s="4"/>
      <c r="Z19" s="34"/>
      <c r="AA19" s="14">
        <f t="shared" si="2"/>
        <v>15</v>
      </c>
      <c r="AB19" s="87"/>
      <c r="AC19" s="26" t="b">
        <f t="shared" si="3"/>
        <v>0</v>
      </c>
      <c r="AD19" s="27" t="b">
        <f t="shared" si="4"/>
        <v>0</v>
      </c>
      <c r="AE19" s="28" t="b">
        <f t="shared" si="5"/>
        <v>0</v>
      </c>
      <c r="AF19" s="29" t="b">
        <f t="shared" si="6"/>
        <v>0</v>
      </c>
    </row>
    <row r="20" spans="1:32" ht="19.5" customHeight="1" thickBot="1">
      <c r="A20" s="313"/>
      <c r="B20" s="127"/>
      <c r="C20" s="84" t="s">
        <v>69</v>
      </c>
      <c r="D20" s="147" t="s">
        <v>39</v>
      </c>
      <c r="E20" s="98"/>
      <c r="F20" s="329"/>
      <c r="G20" s="64">
        <v>4</v>
      </c>
      <c r="H20" s="56">
        <v>20</v>
      </c>
      <c r="I20" s="5"/>
      <c r="J20" s="20">
        <v>15</v>
      </c>
      <c r="K20" s="4"/>
      <c r="L20" s="4"/>
      <c r="M20" s="4"/>
      <c r="N20" s="35"/>
      <c r="O20" s="36"/>
      <c r="P20" s="13">
        <f t="shared" si="1"/>
        <v>35</v>
      </c>
      <c r="Q20" s="19"/>
      <c r="R20" s="64">
        <v>4</v>
      </c>
      <c r="S20" s="60">
        <v>10</v>
      </c>
      <c r="T20" s="143"/>
      <c r="U20" s="5">
        <v>5</v>
      </c>
      <c r="V20" s="35"/>
      <c r="W20" s="35"/>
      <c r="X20" s="35"/>
      <c r="Y20" s="35"/>
      <c r="Z20" s="36"/>
      <c r="AA20" s="13">
        <f t="shared" si="2"/>
        <v>15</v>
      </c>
      <c r="AB20" s="88"/>
      <c r="AC20" s="26" t="b">
        <f t="shared" si="3"/>
        <v>0</v>
      </c>
      <c r="AD20" s="27" t="b">
        <f t="shared" si="4"/>
        <v>0</v>
      </c>
      <c r="AE20" s="28" t="b">
        <f t="shared" si="5"/>
        <v>0</v>
      </c>
      <c r="AF20" s="29" t="b">
        <f t="shared" si="6"/>
        <v>0</v>
      </c>
    </row>
    <row r="21" spans="1:32" ht="19.5" customHeight="1" thickBot="1">
      <c r="A21" s="393" t="s">
        <v>13</v>
      </c>
      <c r="B21" s="394"/>
      <c r="C21" s="394"/>
      <c r="D21" s="394"/>
      <c r="E21" s="395"/>
      <c r="F21" s="328" t="s">
        <v>13</v>
      </c>
      <c r="G21" s="1">
        <f aca="true" t="shared" si="7" ref="G21:AF21">SUM(G22:G32)</f>
        <v>30</v>
      </c>
      <c r="H21" s="1">
        <f t="shared" si="7"/>
        <v>144</v>
      </c>
      <c r="I21" s="1">
        <f t="shared" si="7"/>
        <v>0</v>
      </c>
      <c r="J21" s="1">
        <f t="shared" si="7"/>
        <v>150</v>
      </c>
      <c r="K21" s="1">
        <f t="shared" si="7"/>
        <v>30</v>
      </c>
      <c r="L21" s="1">
        <f t="shared" si="7"/>
        <v>15</v>
      </c>
      <c r="M21" s="1">
        <f t="shared" si="7"/>
        <v>0</v>
      </c>
      <c r="N21" s="1">
        <f t="shared" si="7"/>
        <v>0</v>
      </c>
      <c r="O21" s="1">
        <f t="shared" si="7"/>
        <v>0</v>
      </c>
      <c r="P21" s="1">
        <f t="shared" si="7"/>
        <v>339</v>
      </c>
      <c r="Q21" s="1">
        <f t="shared" si="7"/>
        <v>1</v>
      </c>
      <c r="R21" s="1">
        <f t="shared" si="7"/>
        <v>30</v>
      </c>
      <c r="S21" s="1">
        <f t="shared" si="7"/>
        <v>77</v>
      </c>
      <c r="T21" s="1">
        <f t="shared" si="7"/>
        <v>0</v>
      </c>
      <c r="U21" s="1">
        <f t="shared" si="7"/>
        <v>81</v>
      </c>
      <c r="V21" s="1">
        <f t="shared" si="7"/>
        <v>30</v>
      </c>
      <c r="W21" s="1">
        <f t="shared" si="7"/>
        <v>5</v>
      </c>
      <c r="X21" s="1">
        <f t="shared" si="7"/>
        <v>0</v>
      </c>
      <c r="Y21" s="1">
        <f t="shared" si="7"/>
        <v>0</v>
      </c>
      <c r="Z21" s="1">
        <f t="shared" si="7"/>
        <v>0</v>
      </c>
      <c r="AA21" s="1">
        <f t="shared" si="7"/>
        <v>193</v>
      </c>
      <c r="AB21" s="1">
        <f t="shared" si="7"/>
        <v>1</v>
      </c>
      <c r="AC21" s="1">
        <f t="shared" si="7"/>
        <v>30</v>
      </c>
      <c r="AD21" s="1">
        <f t="shared" si="7"/>
        <v>2</v>
      </c>
      <c r="AE21" s="1">
        <f t="shared" si="7"/>
        <v>30</v>
      </c>
      <c r="AF21" s="1">
        <f t="shared" si="7"/>
        <v>2</v>
      </c>
    </row>
    <row r="22" spans="1:32" ht="20.25" customHeight="1" thickBot="1">
      <c r="A22" s="347" t="s">
        <v>74</v>
      </c>
      <c r="B22" s="342" t="s">
        <v>55</v>
      </c>
      <c r="C22" s="82" t="s">
        <v>4</v>
      </c>
      <c r="D22" s="79" t="s">
        <v>41</v>
      </c>
      <c r="E22" s="96" t="s">
        <v>50</v>
      </c>
      <c r="F22" s="329"/>
      <c r="G22" s="16">
        <v>2</v>
      </c>
      <c r="H22" s="58"/>
      <c r="I22" s="58"/>
      <c r="J22" s="17"/>
      <c r="K22" s="17">
        <v>30</v>
      </c>
      <c r="L22" s="17"/>
      <c r="M22" s="17"/>
      <c r="N22" s="3"/>
      <c r="O22" s="25"/>
      <c r="P22" s="12">
        <f>SUM(H22:O22)</f>
        <v>30</v>
      </c>
      <c r="Q22" s="9">
        <v>1</v>
      </c>
      <c r="R22" s="16">
        <v>2</v>
      </c>
      <c r="S22" s="58"/>
      <c r="T22" s="58"/>
      <c r="U22" s="17"/>
      <c r="V22" s="17">
        <v>30</v>
      </c>
      <c r="W22" s="17"/>
      <c r="X22" s="17"/>
      <c r="Y22" s="3"/>
      <c r="Z22" s="25"/>
      <c r="AA22" s="12">
        <f>SUM(S22:Z22)</f>
        <v>30</v>
      </c>
      <c r="AB22" s="15">
        <f>Q22</f>
        <v>1</v>
      </c>
      <c r="AC22" s="26">
        <f>IF(Q22=1,SUM(H22:O22))</f>
        <v>30</v>
      </c>
      <c r="AD22" s="27">
        <f>IF(Q22=1,G22)</f>
        <v>2</v>
      </c>
      <c r="AE22" s="28">
        <f>IF(AB22=1,SUM(S22:Z22))</f>
        <v>30</v>
      </c>
      <c r="AF22" s="29">
        <f>IF(AB22=1,R22)</f>
        <v>2</v>
      </c>
    </row>
    <row r="23" spans="1:32" ht="26.25" customHeight="1" thickBot="1">
      <c r="A23" s="391"/>
      <c r="B23" s="389"/>
      <c r="C23" s="150" t="s">
        <v>71</v>
      </c>
      <c r="D23" s="145" t="s">
        <v>39</v>
      </c>
      <c r="E23" s="100"/>
      <c r="F23" s="329"/>
      <c r="G23" s="65">
        <v>1</v>
      </c>
      <c r="H23" s="148">
        <v>15</v>
      </c>
      <c r="I23" s="148"/>
      <c r="J23" s="149"/>
      <c r="K23" s="149"/>
      <c r="L23" s="149"/>
      <c r="M23" s="149"/>
      <c r="N23" s="48"/>
      <c r="O23" s="49"/>
      <c r="P23" s="50">
        <f>SUM(H23:O23)</f>
        <v>15</v>
      </c>
      <c r="Q23" s="51"/>
      <c r="R23" s="65">
        <v>1</v>
      </c>
      <c r="S23" s="148">
        <v>8</v>
      </c>
      <c r="T23" s="148"/>
      <c r="U23" s="149"/>
      <c r="V23" s="149"/>
      <c r="W23" s="149"/>
      <c r="X23" s="149"/>
      <c r="Y23" s="48"/>
      <c r="Z23" s="49"/>
      <c r="AA23" s="50">
        <f>SUM(S23:Z23)</f>
        <v>8</v>
      </c>
      <c r="AB23" s="130"/>
      <c r="AC23" s="26"/>
      <c r="AD23" s="27"/>
      <c r="AE23" s="28"/>
      <c r="AF23" s="29"/>
    </row>
    <row r="24" spans="1:32" ht="27" customHeight="1" thickBot="1">
      <c r="A24" s="391"/>
      <c r="B24" s="389"/>
      <c r="C24" s="150" t="s">
        <v>72</v>
      </c>
      <c r="D24" s="102" t="s">
        <v>41</v>
      </c>
      <c r="E24" s="100"/>
      <c r="F24" s="329"/>
      <c r="G24" s="65">
        <v>1</v>
      </c>
      <c r="H24" s="148"/>
      <c r="I24" s="148"/>
      <c r="J24" s="149">
        <v>30</v>
      </c>
      <c r="K24" s="149"/>
      <c r="L24" s="149"/>
      <c r="M24" s="149"/>
      <c r="N24" s="48"/>
      <c r="O24" s="49"/>
      <c r="P24" s="50">
        <f>SUM(H24:O24)</f>
        <v>30</v>
      </c>
      <c r="Q24" s="51"/>
      <c r="R24" s="65">
        <v>1</v>
      </c>
      <c r="S24" s="148"/>
      <c r="T24" s="148"/>
      <c r="U24" s="149">
        <v>16</v>
      </c>
      <c r="V24" s="149"/>
      <c r="W24" s="149"/>
      <c r="X24" s="149"/>
      <c r="Y24" s="48"/>
      <c r="Z24" s="49"/>
      <c r="AA24" s="50">
        <f>SUM(S24:Z24)</f>
        <v>16</v>
      </c>
      <c r="AB24" s="130"/>
      <c r="AC24" s="26"/>
      <c r="AD24" s="27"/>
      <c r="AE24" s="28"/>
      <c r="AF24" s="29"/>
    </row>
    <row r="25" spans="1:32" ht="31.5" customHeight="1" thickBot="1">
      <c r="A25" s="392"/>
      <c r="B25" s="390"/>
      <c r="C25" s="101" t="s">
        <v>6</v>
      </c>
      <c r="D25" s="80" t="s">
        <v>41</v>
      </c>
      <c r="E25" s="97" t="s">
        <v>51</v>
      </c>
      <c r="F25" s="329"/>
      <c r="G25" s="63">
        <v>1</v>
      </c>
      <c r="H25" s="59">
        <v>9</v>
      </c>
      <c r="I25" s="59"/>
      <c r="J25" s="18"/>
      <c r="K25" s="18"/>
      <c r="L25" s="18"/>
      <c r="M25" s="18"/>
      <c r="N25" s="4"/>
      <c r="O25" s="34"/>
      <c r="P25" s="14">
        <f aca="true" t="shared" si="8" ref="P25:P32">SUM(H25:O25)</f>
        <v>9</v>
      </c>
      <c r="Q25" s="11"/>
      <c r="R25" s="63">
        <v>1</v>
      </c>
      <c r="S25" s="59">
        <v>9</v>
      </c>
      <c r="T25" s="59"/>
      <c r="U25" s="18"/>
      <c r="V25" s="18"/>
      <c r="W25" s="18"/>
      <c r="X25" s="18"/>
      <c r="Y25" s="4"/>
      <c r="Z25" s="34"/>
      <c r="AA25" s="14">
        <f aca="true" t="shared" si="9" ref="AA25:AA32">SUM(S25:Z25)</f>
        <v>9</v>
      </c>
      <c r="AB25" s="87"/>
      <c r="AC25" s="26" t="b">
        <f aca="true" t="shared" si="10" ref="AC25:AC32">IF(Q25=1,SUM(H25:O25))</f>
        <v>0</v>
      </c>
      <c r="AD25" s="27" t="b">
        <f aca="true" t="shared" si="11" ref="AD25:AD32">IF(Q25=1,G25)</f>
        <v>0</v>
      </c>
      <c r="AE25" s="28" t="b">
        <f aca="true" t="shared" si="12" ref="AE25:AE32">IF(AB25=1,SUM(S25:Z25))</f>
        <v>0</v>
      </c>
      <c r="AF25" s="29" t="b">
        <f aca="true" t="shared" si="13" ref="AF25:AF31">IF(AB25=1,R25)</f>
        <v>0</v>
      </c>
    </row>
    <row r="26" spans="1:32" ht="30.75" customHeight="1" thickBot="1">
      <c r="A26" s="348"/>
      <c r="B26" s="343"/>
      <c r="C26" s="84" t="s">
        <v>3</v>
      </c>
      <c r="D26" s="81" t="s">
        <v>41</v>
      </c>
      <c r="E26" s="44"/>
      <c r="F26" s="329"/>
      <c r="G26" s="62">
        <v>0</v>
      </c>
      <c r="H26" s="57"/>
      <c r="I26" s="57"/>
      <c r="J26" s="52">
        <v>30</v>
      </c>
      <c r="K26" s="52"/>
      <c r="L26" s="52"/>
      <c r="M26" s="52"/>
      <c r="N26" s="5"/>
      <c r="O26" s="32"/>
      <c r="P26" s="13">
        <f t="shared" si="8"/>
        <v>30</v>
      </c>
      <c r="Q26" s="10"/>
      <c r="R26" s="62">
        <v>0</v>
      </c>
      <c r="S26" s="57"/>
      <c r="T26" s="57"/>
      <c r="U26" s="52">
        <v>30</v>
      </c>
      <c r="V26" s="52"/>
      <c r="W26" s="52"/>
      <c r="X26" s="52"/>
      <c r="Y26" s="5"/>
      <c r="Z26" s="32"/>
      <c r="AA26" s="13">
        <f t="shared" si="9"/>
        <v>30</v>
      </c>
      <c r="AB26" s="88"/>
      <c r="AC26" s="26" t="b">
        <f t="shared" si="10"/>
        <v>0</v>
      </c>
      <c r="AD26" s="27" t="b">
        <f t="shared" si="11"/>
        <v>0</v>
      </c>
      <c r="AE26" s="28" t="b">
        <f t="shared" si="12"/>
        <v>0</v>
      </c>
      <c r="AF26" s="29" t="b">
        <f t="shared" si="13"/>
        <v>0</v>
      </c>
    </row>
    <row r="27" spans="1:32" ht="32.25" customHeight="1" thickBot="1">
      <c r="A27" s="357" t="s">
        <v>73</v>
      </c>
      <c r="B27" s="312"/>
      <c r="C27" s="82" t="s">
        <v>77</v>
      </c>
      <c r="D27" s="153" t="s">
        <v>39</v>
      </c>
      <c r="E27" s="96"/>
      <c r="F27" s="329"/>
      <c r="G27" s="16">
        <v>4</v>
      </c>
      <c r="H27" s="37">
        <v>15</v>
      </c>
      <c r="I27" s="37"/>
      <c r="J27" s="3">
        <v>15</v>
      </c>
      <c r="K27" s="3"/>
      <c r="L27" s="3"/>
      <c r="M27" s="3"/>
      <c r="N27" s="3"/>
      <c r="O27" s="25"/>
      <c r="P27" s="12">
        <f t="shared" si="8"/>
        <v>30</v>
      </c>
      <c r="Q27" s="9"/>
      <c r="R27" s="16">
        <v>4</v>
      </c>
      <c r="S27" s="37">
        <v>10</v>
      </c>
      <c r="T27" s="37"/>
      <c r="U27" s="3">
        <v>5</v>
      </c>
      <c r="V27" s="3"/>
      <c r="W27" s="3"/>
      <c r="X27" s="3"/>
      <c r="Y27" s="3"/>
      <c r="Z27" s="25"/>
      <c r="AA27" s="12">
        <f t="shared" si="9"/>
        <v>15</v>
      </c>
      <c r="AB27" s="15"/>
      <c r="AC27" s="26" t="b">
        <f t="shared" si="10"/>
        <v>0</v>
      </c>
      <c r="AD27" s="27" t="b">
        <f t="shared" si="11"/>
        <v>0</v>
      </c>
      <c r="AE27" s="28" t="b">
        <f t="shared" si="12"/>
        <v>0</v>
      </c>
      <c r="AF27" s="29" t="b">
        <f t="shared" si="13"/>
        <v>0</v>
      </c>
    </row>
    <row r="28" spans="1:32" ht="24" customHeight="1" thickBot="1">
      <c r="A28" s="358"/>
      <c r="B28" s="323"/>
      <c r="C28" s="83" t="s">
        <v>78</v>
      </c>
      <c r="D28" s="154" t="s">
        <v>39</v>
      </c>
      <c r="E28" s="99"/>
      <c r="F28" s="329"/>
      <c r="G28" s="63">
        <v>5</v>
      </c>
      <c r="H28" s="56">
        <v>30</v>
      </c>
      <c r="I28" s="56"/>
      <c r="J28" s="4">
        <v>15</v>
      </c>
      <c r="K28" s="4"/>
      <c r="L28" s="4"/>
      <c r="M28" s="4"/>
      <c r="N28" s="4"/>
      <c r="O28" s="34"/>
      <c r="P28" s="14">
        <f t="shared" si="8"/>
        <v>45</v>
      </c>
      <c r="Q28" s="11"/>
      <c r="R28" s="63">
        <v>5</v>
      </c>
      <c r="S28" s="56">
        <v>10</v>
      </c>
      <c r="T28" s="56"/>
      <c r="U28" s="4">
        <v>10</v>
      </c>
      <c r="V28" s="4"/>
      <c r="W28" s="4"/>
      <c r="X28" s="4"/>
      <c r="Y28" s="4"/>
      <c r="Z28" s="34"/>
      <c r="AA28" s="14">
        <f t="shared" si="9"/>
        <v>20</v>
      </c>
      <c r="AB28" s="87"/>
      <c r="AC28" s="26" t="b">
        <f t="shared" si="10"/>
        <v>0</v>
      </c>
      <c r="AD28" s="27" t="b">
        <f t="shared" si="11"/>
        <v>0</v>
      </c>
      <c r="AE28" s="28" t="b">
        <f t="shared" si="12"/>
        <v>0</v>
      </c>
      <c r="AF28" s="29" t="b">
        <f t="shared" si="13"/>
        <v>0</v>
      </c>
    </row>
    <row r="29" spans="1:32" ht="31.5" customHeight="1" thickBot="1">
      <c r="A29" s="358"/>
      <c r="B29" s="323"/>
      <c r="C29" s="103" t="s">
        <v>79</v>
      </c>
      <c r="D29" s="146" t="s">
        <v>39</v>
      </c>
      <c r="E29" s="97"/>
      <c r="F29" s="329"/>
      <c r="G29" s="63">
        <v>5</v>
      </c>
      <c r="H29" s="56">
        <v>15</v>
      </c>
      <c r="I29" s="56"/>
      <c r="J29" s="4">
        <v>15</v>
      </c>
      <c r="K29" s="4"/>
      <c r="L29" s="4">
        <v>15</v>
      </c>
      <c r="M29" s="4"/>
      <c r="N29" s="4"/>
      <c r="O29" s="34"/>
      <c r="P29" s="14">
        <f t="shared" si="8"/>
        <v>45</v>
      </c>
      <c r="Q29" s="11"/>
      <c r="R29" s="63">
        <v>5</v>
      </c>
      <c r="S29" s="56">
        <v>10</v>
      </c>
      <c r="T29" s="56"/>
      <c r="U29" s="4"/>
      <c r="V29" s="4"/>
      <c r="W29" s="4">
        <v>5</v>
      </c>
      <c r="X29" s="4"/>
      <c r="Y29" s="4"/>
      <c r="Z29" s="34"/>
      <c r="AA29" s="14">
        <f t="shared" si="9"/>
        <v>15</v>
      </c>
      <c r="AB29" s="87"/>
      <c r="AC29" s="26" t="b">
        <f t="shared" si="10"/>
        <v>0</v>
      </c>
      <c r="AD29" s="27" t="b">
        <f t="shared" si="11"/>
        <v>0</v>
      </c>
      <c r="AE29" s="28" t="b">
        <f t="shared" si="12"/>
        <v>0</v>
      </c>
      <c r="AF29" s="29" t="b">
        <f t="shared" si="13"/>
        <v>0</v>
      </c>
    </row>
    <row r="30" spans="1:32" ht="31.5" customHeight="1" thickBot="1">
      <c r="A30" s="358"/>
      <c r="B30" s="323"/>
      <c r="C30" s="155" t="s">
        <v>80</v>
      </c>
      <c r="D30" s="102" t="s">
        <v>41</v>
      </c>
      <c r="E30" s="100"/>
      <c r="F30" s="329"/>
      <c r="G30" s="63">
        <v>3</v>
      </c>
      <c r="H30" s="56">
        <v>15</v>
      </c>
      <c r="I30" s="56"/>
      <c r="J30" s="4">
        <v>15</v>
      </c>
      <c r="K30" s="4"/>
      <c r="L30" s="4"/>
      <c r="M30" s="4"/>
      <c r="N30" s="4"/>
      <c r="O30" s="34"/>
      <c r="P30" s="14">
        <f t="shared" si="8"/>
        <v>30</v>
      </c>
      <c r="Q30" s="11"/>
      <c r="R30" s="63">
        <v>3</v>
      </c>
      <c r="S30" s="56">
        <v>10</v>
      </c>
      <c r="T30" s="56"/>
      <c r="U30" s="4">
        <v>5</v>
      </c>
      <c r="V30" s="4"/>
      <c r="W30" s="4"/>
      <c r="X30" s="4"/>
      <c r="Y30" s="4"/>
      <c r="Z30" s="34"/>
      <c r="AA30" s="14">
        <f t="shared" si="9"/>
        <v>15</v>
      </c>
      <c r="AB30" s="87"/>
      <c r="AC30" s="26" t="b">
        <f t="shared" si="10"/>
        <v>0</v>
      </c>
      <c r="AD30" s="27" t="b">
        <f t="shared" si="11"/>
        <v>0</v>
      </c>
      <c r="AE30" s="28" t="b">
        <f t="shared" si="12"/>
        <v>0</v>
      </c>
      <c r="AF30" s="29" t="b">
        <f t="shared" si="13"/>
        <v>0</v>
      </c>
    </row>
    <row r="31" spans="1:32" ht="31.5" customHeight="1" thickBot="1">
      <c r="A31" s="358"/>
      <c r="B31" s="323"/>
      <c r="C31" s="155" t="s">
        <v>81</v>
      </c>
      <c r="D31" s="146" t="s">
        <v>39</v>
      </c>
      <c r="E31" s="97"/>
      <c r="F31" s="329"/>
      <c r="G31" s="64">
        <v>5</v>
      </c>
      <c r="H31" s="60">
        <v>30</v>
      </c>
      <c r="I31" s="60"/>
      <c r="J31" s="35">
        <v>15</v>
      </c>
      <c r="K31" s="35"/>
      <c r="L31" s="35"/>
      <c r="M31" s="35"/>
      <c r="N31" s="35"/>
      <c r="O31" s="36"/>
      <c r="P31" s="71">
        <f t="shared" si="8"/>
        <v>45</v>
      </c>
      <c r="Q31" s="19"/>
      <c r="R31" s="64">
        <v>5</v>
      </c>
      <c r="S31" s="60">
        <v>10</v>
      </c>
      <c r="T31" s="60"/>
      <c r="U31" s="35">
        <v>10</v>
      </c>
      <c r="V31" s="35"/>
      <c r="W31" s="35"/>
      <c r="X31" s="35"/>
      <c r="Y31" s="35"/>
      <c r="Z31" s="36"/>
      <c r="AA31" s="71">
        <f t="shared" si="9"/>
        <v>20</v>
      </c>
      <c r="AB31" s="152"/>
      <c r="AC31" s="26" t="b">
        <f t="shared" si="10"/>
        <v>0</v>
      </c>
      <c r="AD31" s="27" t="b">
        <f t="shared" si="11"/>
        <v>0</v>
      </c>
      <c r="AE31" s="28" t="b">
        <f t="shared" si="12"/>
        <v>0</v>
      </c>
      <c r="AF31" s="29" t="b">
        <f t="shared" si="13"/>
        <v>0</v>
      </c>
    </row>
    <row r="32" spans="1:32" ht="31.5" customHeight="1" thickBot="1">
      <c r="A32" s="358"/>
      <c r="B32" s="323"/>
      <c r="C32" s="83" t="s">
        <v>82</v>
      </c>
      <c r="D32" s="119" t="s">
        <v>41</v>
      </c>
      <c r="E32" s="99"/>
      <c r="F32" s="329"/>
      <c r="G32" s="64">
        <v>3</v>
      </c>
      <c r="H32" s="60">
        <v>15</v>
      </c>
      <c r="I32" s="60"/>
      <c r="J32" s="35">
        <v>15</v>
      </c>
      <c r="K32" s="35"/>
      <c r="L32" s="35"/>
      <c r="M32" s="35"/>
      <c r="N32" s="35"/>
      <c r="O32" s="36"/>
      <c r="P32" s="71">
        <f t="shared" si="8"/>
        <v>30</v>
      </c>
      <c r="Q32" s="19"/>
      <c r="R32" s="64">
        <v>3</v>
      </c>
      <c r="S32" s="60">
        <v>10</v>
      </c>
      <c r="T32" s="60"/>
      <c r="U32" s="35">
        <v>5</v>
      </c>
      <c r="V32" s="35"/>
      <c r="W32" s="35"/>
      <c r="X32" s="35"/>
      <c r="Y32" s="35"/>
      <c r="Z32" s="36"/>
      <c r="AA32" s="71">
        <f t="shared" si="9"/>
        <v>15</v>
      </c>
      <c r="AB32" s="152"/>
      <c r="AC32" s="26" t="b">
        <f t="shared" si="10"/>
        <v>0</v>
      </c>
      <c r="AD32" s="27" t="b">
        <f t="shared" si="11"/>
        <v>0</v>
      </c>
      <c r="AE32" s="28" t="b">
        <f t="shared" si="12"/>
        <v>0</v>
      </c>
      <c r="AF32" s="29"/>
    </row>
    <row r="33" spans="1:32" ht="21.75" customHeight="1" thickBot="1">
      <c r="A33" s="393" t="s">
        <v>14</v>
      </c>
      <c r="B33" s="394"/>
      <c r="C33" s="394"/>
      <c r="D33" s="395"/>
      <c r="E33" s="6"/>
      <c r="F33" s="328" t="s">
        <v>14</v>
      </c>
      <c r="G33" s="1">
        <f>SUM(G34:G43)</f>
        <v>30</v>
      </c>
      <c r="H33" s="1">
        <f aca="true" t="shared" si="14" ref="H33:O33">SUM(H34:H43)</f>
        <v>180</v>
      </c>
      <c r="I33" s="1">
        <f t="shared" si="14"/>
        <v>0</v>
      </c>
      <c r="J33" s="1">
        <f t="shared" si="14"/>
        <v>120</v>
      </c>
      <c r="K33" s="1">
        <f t="shared" si="14"/>
        <v>30</v>
      </c>
      <c r="L33" s="1">
        <f t="shared" si="14"/>
        <v>30</v>
      </c>
      <c r="M33" s="1">
        <f t="shared" si="14"/>
        <v>0</v>
      </c>
      <c r="N33" s="1">
        <f t="shared" si="14"/>
        <v>0</v>
      </c>
      <c r="O33" s="1">
        <f t="shared" si="14"/>
        <v>0</v>
      </c>
      <c r="P33" s="1">
        <f>SUM(P34:P43)</f>
        <v>360</v>
      </c>
      <c r="Q33" s="1">
        <f>SUM(Q34:Q43)</f>
        <v>4</v>
      </c>
      <c r="R33" s="1">
        <f>SUM(R34:R43)</f>
        <v>30</v>
      </c>
      <c r="S33" s="1">
        <f aca="true" t="shared" si="15" ref="S33:Z33">SUM(S34:S43)</f>
        <v>70</v>
      </c>
      <c r="T33" s="1">
        <f t="shared" si="15"/>
        <v>0</v>
      </c>
      <c r="U33" s="1">
        <f t="shared" si="15"/>
        <v>53</v>
      </c>
      <c r="V33" s="1">
        <f t="shared" si="15"/>
        <v>30</v>
      </c>
      <c r="W33" s="1">
        <f t="shared" si="15"/>
        <v>20</v>
      </c>
      <c r="X33" s="1">
        <f t="shared" si="15"/>
        <v>0</v>
      </c>
      <c r="Y33" s="1">
        <f t="shared" si="15"/>
        <v>0</v>
      </c>
      <c r="Z33" s="1">
        <f t="shared" si="15"/>
        <v>0</v>
      </c>
      <c r="AA33" s="1">
        <f>SUM(AA34:AA43)</f>
        <v>173</v>
      </c>
      <c r="AB33" s="1">
        <f>SUM(AB34:AB40)</f>
        <v>1</v>
      </c>
      <c r="AC33" s="1">
        <f>SUM(AC34:AC40)</f>
        <v>30</v>
      </c>
      <c r="AD33" s="1">
        <f>SUM(AD34:AD40)</f>
        <v>2</v>
      </c>
      <c r="AE33" s="1">
        <f>SUM(AE34:AE40)</f>
        <v>30</v>
      </c>
      <c r="AF33" s="1">
        <f>SUM(AF34:AF40)</f>
        <v>2</v>
      </c>
    </row>
    <row r="34" spans="1:32" ht="25.5" customHeight="1" thickBot="1">
      <c r="A34" s="347" t="s">
        <v>84</v>
      </c>
      <c r="B34" s="342" t="s">
        <v>52</v>
      </c>
      <c r="C34" s="82" t="s">
        <v>5</v>
      </c>
      <c r="D34" s="79" t="s">
        <v>41</v>
      </c>
      <c r="E34" s="76" t="s">
        <v>50</v>
      </c>
      <c r="F34" s="329"/>
      <c r="G34" s="16">
        <v>2</v>
      </c>
      <c r="H34" s="58"/>
      <c r="I34" s="58"/>
      <c r="J34" s="17"/>
      <c r="K34" s="17">
        <v>30</v>
      </c>
      <c r="L34" s="17"/>
      <c r="M34" s="17"/>
      <c r="N34" s="3"/>
      <c r="O34" s="25"/>
      <c r="P34" s="12">
        <f>SUM(H34:O34)</f>
        <v>30</v>
      </c>
      <c r="Q34" s="9">
        <v>1</v>
      </c>
      <c r="R34" s="16">
        <v>2</v>
      </c>
      <c r="S34" s="58"/>
      <c r="T34" s="58"/>
      <c r="U34" s="17"/>
      <c r="V34" s="17">
        <v>30</v>
      </c>
      <c r="W34" s="17"/>
      <c r="X34" s="17"/>
      <c r="Y34" s="3"/>
      <c r="Z34" s="25"/>
      <c r="AA34" s="12">
        <f aca="true" t="shared" si="16" ref="AA34:AA49">SUM(S34:Z34)</f>
        <v>30</v>
      </c>
      <c r="AB34" s="15">
        <f>Q34</f>
        <v>1</v>
      </c>
      <c r="AC34" s="26">
        <f>IF(Q34=1,SUM(H34:O34))</f>
        <v>30</v>
      </c>
      <c r="AD34" s="27">
        <f>IF(Q34=1,G34)</f>
        <v>2</v>
      </c>
      <c r="AE34" s="28">
        <f>IF(AB34=1,SUM(S34:Z34))</f>
        <v>30</v>
      </c>
      <c r="AF34" s="29">
        <f>IF(AB34=1,R34)</f>
        <v>2</v>
      </c>
    </row>
    <row r="35" spans="1:32" ht="78.75" customHeight="1" thickBot="1">
      <c r="A35" s="348"/>
      <c r="B35" s="343"/>
      <c r="C35" s="167" t="s">
        <v>83</v>
      </c>
      <c r="D35" s="81" t="s">
        <v>41</v>
      </c>
      <c r="E35" s="78" t="s">
        <v>86</v>
      </c>
      <c r="F35" s="329"/>
      <c r="G35" s="63">
        <v>2</v>
      </c>
      <c r="H35" s="59"/>
      <c r="I35" s="59"/>
      <c r="J35" s="18">
        <v>15</v>
      </c>
      <c r="K35" s="18"/>
      <c r="L35" s="18"/>
      <c r="M35" s="18"/>
      <c r="N35" s="4"/>
      <c r="O35" s="34"/>
      <c r="P35" s="14">
        <f aca="true" t="shared" si="17" ref="P35:P40">SUM(H35:O35)</f>
        <v>15</v>
      </c>
      <c r="Q35" s="11"/>
      <c r="R35" s="63">
        <v>2</v>
      </c>
      <c r="S35" s="59"/>
      <c r="T35" s="59"/>
      <c r="U35" s="18">
        <v>8</v>
      </c>
      <c r="V35" s="18"/>
      <c r="W35" s="18"/>
      <c r="X35" s="18"/>
      <c r="Y35" s="4"/>
      <c r="Z35" s="34"/>
      <c r="AA35" s="14">
        <f t="shared" si="16"/>
        <v>8</v>
      </c>
      <c r="AB35" s="87"/>
      <c r="AC35" s="26" t="b">
        <f aca="true" t="shared" si="18" ref="AC35:AC40">IF(Q35=1,SUM(H35:O35))</f>
        <v>0</v>
      </c>
      <c r="AD35" s="27" t="b">
        <f aca="true" t="shared" si="19" ref="AD35:AD43">IF(Q35=1,G35)</f>
        <v>0</v>
      </c>
      <c r="AE35" s="28" t="b">
        <f aca="true" t="shared" si="20" ref="AE35:AE40">IF(AB35=1,SUM(S35:Z35))</f>
        <v>0</v>
      </c>
      <c r="AF35" s="29" t="b">
        <f aca="true" t="shared" si="21" ref="AF35:AF43">IF(AB35=1,R35)</f>
        <v>0</v>
      </c>
    </row>
    <row r="36" spans="1:32" ht="27" customHeight="1" thickBot="1">
      <c r="A36" s="358" t="s">
        <v>85</v>
      </c>
      <c r="B36" s="323"/>
      <c r="C36" s="89" t="s">
        <v>87</v>
      </c>
      <c r="D36" s="145" t="s">
        <v>39</v>
      </c>
      <c r="E36" s="100"/>
      <c r="F36" s="356"/>
      <c r="G36" s="16">
        <v>3</v>
      </c>
      <c r="H36" s="37">
        <v>30</v>
      </c>
      <c r="I36" s="37"/>
      <c r="J36" s="3">
        <v>15</v>
      </c>
      <c r="K36" s="3"/>
      <c r="L36" s="3"/>
      <c r="M36" s="3"/>
      <c r="N36" s="3"/>
      <c r="O36" s="25"/>
      <c r="P36" s="12">
        <f t="shared" si="17"/>
        <v>45</v>
      </c>
      <c r="Q36" s="9"/>
      <c r="R36" s="16">
        <v>3</v>
      </c>
      <c r="S36" s="37">
        <v>10</v>
      </c>
      <c r="T36" s="37"/>
      <c r="U36" s="3">
        <v>5</v>
      </c>
      <c r="V36" s="3"/>
      <c r="W36" s="3"/>
      <c r="X36" s="3"/>
      <c r="Y36" s="3"/>
      <c r="Z36" s="25"/>
      <c r="AA36" s="12">
        <f t="shared" si="16"/>
        <v>15</v>
      </c>
      <c r="AB36" s="15"/>
      <c r="AC36" s="26" t="b">
        <f t="shared" si="18"/>
        <v>0</v>
      </c>
      <c r="AD36" s="27" t="b">
        <f t="shared" si="19"/>
        <v>0</v>
      </c>
      <c r="AE36" s="28" t="b">
        <f t="shared" si="20"/>
        <v>0</v>
      </c>
      <c r="AF36" s="29" t="b">
        <f t="shared" si="21"/>
        <v>0</v>
      </c>
    </row>
    <row r="37" spans="1:32" ht="20.25" customHeight="1" thickBot="1">
      <c r="A37" s="358"/>
      <c r="B37" s="323"/>
      <c r="C37" s="151" t="s">
        <v>88</v>
      </c>
      <c r="D37" s="146" t="s">
        <v>39</v>
      </c>
      <c r="E37" s="97"/>
      <c r="F37" s="356"/>
      <c r="G37" s="63">
        <v>2</v>
      </c>
      <c r="H37" s="56">
        <v>30</v>
      </c>
      <c r="I37" s="56"/>
      <c r="J37" s="4">
        <v>15</v>
      </c>
      <c r="K37" s="4"/>
      <c r="L37" s="4"/>
      <c r="M37" s="4"/>
      <c r="N37" s="4"/>
      <c r="O37" s="34"/>
      <c r="P37" s="14">
        <f t="shared" si="17"/>
        <v>45</v>
      </c>
      <c r="Q37" s="11"/>
      <c r="R37" s="63">
        <v>2</v>
      </c>
      <c r="S37" s="56">
        <v>10</v>
      </c>
      <c r="T37" s="56"/>
      <c r="U37" s="4">
        <v>5</v>
      </c>
      <c r="V37" s="4"/>
      <c r="W37" s="4"/>
      <c r="X37" s="4"/>
      <c r="Y37" s="4"/>
      <c r="Z37" s="34"/>
      <c r="AA37" s="14">
        <f t="shared" si="16"/>
        <v>15</v>
      </c>
      <c r="AB37" s="87"/>
      <c r="AC37" s="26" t="b">
        <f t="shared" si="18"/>
        <v>0</v>
      </c>
      <c r="AD37" s="27" t="b">
        <f t="shared" si="19"/>
        <v>0</v>
      </c>
      <c r="AE37" s="28" t="b">
        <f t="shared" si="20"/>
        <v>0</v>
      </c>
      <c r="AF37" s="29" t="b">
        <f t="shared" si="21"/>
        <v>0</v>
      </c>
    </row>
    <row r="38" spans="1:32" ht="28.5" customHeight="1" thickBot="1">
      <c r="A38" s="358"/>
      <c r="B38" s="323"/>
      <c r="C38" s="85" t="s">
        <v>89</v>
      </c>
      <c r="D38" s="146" t="s">
        <v>39</v>
      </c>
      <c r="E38" s="97"/>
      <c r="F38" s="356"/>
      <c r="G38" s="63">
        <v>4</v>
      </c>
      <c r="H38" s="56">
        <v>30</v>
      </c>
      <c r="I38" s="56"/>
      <c r="J38" s="4">
        <v>15</v>
      </c>
      <c r="K38" s="4"/>
      <c r="L38" s="4"/>
      <c r="M38" s="4"/>
      <c r="N38" s="4"/>
      <c r="O38" s="34"/>
      <c r="P38" s="14">
        <f t="shared" si="17"/>
        <v>45</v>
      </c>
      <c r="Q38" s="11"/>
      <c r="R38" s="63">
        <v>4</v>
      </c>
      <c r="S38" s="56">
        <v>10</v>
      </c>
      <c r="T38" s="56"/>
      <c r="U38" s="4">
        <v>5</v>
      </c>
      <c r="V38" s="4"/>
      <c r="W38" s="4"/>
      <c r="X38" s="4"/>
      <c r="Y38" s="4"/>
      <c r="Z38" s="34"/>
      <c r="AA38" s="14">
        <f t="shared" si="16"/>
        <v>15</v>
      </c>
      <c r="AB38" s="87"/>
      <c r="AC38" s="26" t="b">
        <f t="shared" si="18"/>
        <v>0</v>
      </c>
      <c r="AD38" s="27" t="b">
        <f t="shared" si="19"/>
        <v>0</v>
      </c>
      <c r="AE38" s="28" t="b">
        <f t="shared" si="20"/>
        <v>0</v>
      </c>
      <c r="AF38" s="29" t="b">
        <f t="shared" si="21"/>
        <v>0</v>
      </c>
    </row>
    <row r="39" spans="1:32" ht="36.75" customHeight="1" thickBot="1">
      <c r="A39" s="358"/>
      <c r="B39" s="323"/>
      <c r="C39" s="85" t="s">
        <v>100</v>
      </c>
      <c r="D39" s="80" t="s">
        <v>41</v>
      </c>
      <c r="E39" s="97"/>
      <c r="F39" s="356"/>
      <c r="G39" s="64">
        <v>2</v>
      </c>
      <c r="H39" s="60">
        <v>15</v>
      </c>
      <c r="I39" s="60"/>
      <c r="J39" s="35">
        <v>15</v>
      </c>
      <c r="K39" s="35"/>
      <c r="L39" s="35"/>
      <c r="M39" s="35"/>
      <c r="N39" s="35"/>
      <c r="O39" s="36"/>
      <c r="P39" s="14">
        <f t="shared" si="17"/>
        <v>30</v>
      </c>
      <c r="Q39" s="19"/>
      <c r="R39" s="64">
        <v>2</v>
      </c>
      <c r="S39" s="60">
        <v>10</v>
      </c>
      <c r="T39" s="60"/>
      <c r="U39" s="35">
        <v>5</v>
      </c>
      <c r="V39" s="35"/>
      <c r="W39" s="35"/>
      <c r="X39" s="35"/>
      <c r="Y39" s="35"/>
      <c r="Z39" s="36"/>
      <c r="AA39" s="14">
        <f t="shared" si="16"/>
        <v>15</v>
      </c>
      <c r="AB39" s="87"/>
      <c r="AC39" s="26" t="b">
        <f t="shared" si="18"/>
        <v>0</v>
      </c>
      <c r="AD39" s="27" t="b">
        <f t="shared" si="19"/>
        <v>0</v>
      </c>
      <c r="AE39" s="28" t="b">
        <f t="shared" si="20"/>
        <v>0</v>
      </c>
      <c r="AF39" s="29" t="b">
        <f t="shared" si="21"/>
        <v>0</v>
      </c>
    </row>
    <row r="40" spans="1:32" ht="36.75" customHeight="1" thickBot="1">
      <c r="A40" s="358"/>
      <c r="B40" s="323"/>
      <c r="C40" s="86" t="s">
        <v>90</v>
      </c>
      <c r="D40" s="118" t="s">
        <v>41</v>
      </c>
      <c r="E40" s="98"/>
      <c r="F40" s="356"/>
      <c r="G40" s="64">
        <v>3</v>
      </c>
      <c r="H40" s="60">
        <v>30</v>
      </c>
      <c r="I40" s="60"/>
      <c r="J40" s="35">
        <v>15</v>
      </c>
      <c r="K40" s="35"/>
      <c r="L40" s="35"/>
      <c r="M40" s="35"/>
      <c r="N40" s="35"/>
      <c r="O40" s="36"/>
      <c r="P40" s="71">
        <f t="shared" si="17"/>
        <v>45</v>
      </c>
      <c r="Q40" s="19"/>
      <c r="R40" s="64">
        <v>3</v>
      </c>
      <c r="S40" s="60">
        <v>10</v>
      </c>
      <c r="T40" s="60"/>
      <c r="U40" s="35">
        <v>5</v>
      </c>
      <c r="V40" s="35"/>
      <c r="W40" s="35"/>
      <c r="X40" s="35"/>
      <c r="Y40" s="35"/>
      <c r="Z40" s="36"/>
      <c r="AA40" s="71">
        <f t="shared" si="16"/>
        <v>15</v>
      </c>
      <c r="AB40" s="152"/>
      <c r="AC40" s="26" t="b">
        <f t="shared" si="18"/>
        <v>0</v>
      </c>
      <c r="AD40" s="27" t="b">
        <f t="shared" si="19"/>
        <v>0</v>
      </c>
      <c r="AE40" s="28" t="b">
        <f t="shared" si="20"/>
        <v>0</v>
      </c>
      <c r="AF40" s="29" t="b">
        <f t="shared" si="21"/>
        <v>0</v>
      </c>
    </row>
    <row r="41" spans="1:32" ht="36.75" customHeight="1" thickBot="1">
      <c r="A41" s="349" t="s">
        <v>112</v>
      </c>
      <c r="B41" s="353"/>
      <c r="C41" s="169" t="s">
        <v>97</v>
      </c>
      <c r="D41" s="170" t="s">
        <v>41</v>
      </c>
      <c r="E41" s="171"/>
      <c r="F41" s="23"/>
      <c r="G41" s="16">
        <v>5</v>
      </c>
      <c r="H41" s="37">
        <v>30</v>
      </c>
      <c r="I41" s="3"/>
      <c r="J41" s="3"/>
      <c r="K41" s="3"/>
      <c r="L41" s="3">
        <v>15</v>
      </c>
      <c r="M41" s="3"/>
      <c r="N41" s="3"/>
      <c r="O41" s="25"/>
      <c r="P41" s="12">
        <f aca="true" t="shared" si="22" ref="P41:P49">SUM(H41:O41)</f>
        <v>45</v>
      </c>
      <c r="Q41" s="163">
        <v>1</v>
      </c>
      <c r="R41" s="16">
        <v>5</v>
      </c>
      <c r="S41" s="37">
        <v>10</v>
      </c>
      <c r="T41" s="3"/>
      <c r="U41" s="3"/>
      <c r="V41" s="3"/>
      <c r="W41" s="3">
        <v>10</v>
      </c>
      <c r="X41" s="3"/>
      <c r="Y41" s="3"/>
      <c r="Z41" s="25"/>
      <c r="AA41" s="12">
        <f t="shared" si="16"/>
        <v>20</v>
      </c>
      <c r="AB41" s="110"/>
      <c r="AC41" s="157"/>
      <c r="AD41" s="158">
        <f t="shared" si="19"/>
        <v>5</v>
      </c>
      <c r="AE41" s="159"/>
      <c r="AF41" s="160" t="b">
        <f t="shared" si="21"/>
        <v>0</v>
      </c>
    </row>
    <row r="42" spans="1:32" ht="36.75" customHeight="1" thickBot="1">
      <c r="A42" s="350"/>
      <c r="B42" s="354"/>
      <c r="C42" s="172" t="s">
        <v>98</v>
      </c>
      <c r="D42" s="173" t="s">
        <v>41</v>
      </c>
      <c r="E42" s="174"/>
      <c r="F42" s="23"/>
      <c r="G42" s="63">
        <v>4</v>
      </c>
      <c r="H42" s="56">
        <v>15</v>
      </c>
      <c r="I42" s="4"/>
      <c r="J42" s="4">
        <v>15</v>
      </c>
      <c r="K42" s="4"/>
      <c r="L42" s="4"/>
      <c r="M42" s="4"/>
      <c r="N42" s="4"/>
      <c r="O42" s="34"/>
      <c r="P42" s="14">
        <f t="shared" si="22"/>
        <v>30</v>
      </c>
      <c r="Q42" s="161">
        <v>1</v>
      </c>
      <c r="R42" s="63">
        <v>4</v>
      </c>
      <c r="S42" s="56">
        <v>10</v>
      </c>
      <c r="T42" s="4"/>
      <c r="U42" s="4">
        <v>10</v>
      </c>
      <c r="V42" s="4"/>
      <c r="W42" s="4"/>
      <c r="X42" s="4"/>
      <c r="Y42" s="4"/>
      <c r="Z42" s="34"/>
      <c r="AA42" s="14">
        <f t="shared" si="16"/>
        <v>20</v>
      </c>
      <c r="AB42" s="110"/>
      <c r="AC42" s="157"/>
      <c r="AD42" s="158">
        <f t="shared" si="19"/>
        <v>4</v>
      </c>
      <c r="AE42" s="159"/>
      <c r="AF42" s="160" t="b">
        <f t="shared" si="21"/>
        <v>0</v>
      </c>
    </row>
    <row r="43" spans="1:32" ht="51" customHeight="1" thickBot="1">
      <c r="A43" s="351"/>
      <c r="B43" s="354"/>
      <c r="C43" s="180" t="s">
        <v>99</v>
      </c>
      <c r="D43" s="173" t="s">
        <v>41</v>
      </c>
      <c r="E43" s="179"/>
      <c r="F43" s="23"/>
      <c r="G43" s="62">
        <v>3</v>
      </c>
      <c r="H43" s="55"/>
      <c r="I43" s="5"/>
      <c r="J43" s="5">
        <v>15</v>
      </c>
      <c r="K43" s="5"/>
      <c r="L43" s="5">
        <v>15</v>
      </c>
      <c r="M43" s="5"/>
      <c r="N43" s="5"/>
      <c r="O43" s="32"/>
      <c r="P43" s="13">
        <f t="shared" si="22"/>
        <v>30</v>
      </c>
      <c r="Q43" s="164">
        <v>1</v>
      </c>
      <c r="R43" s="62">
        <v>3</v>
      </c>
      <c r="S43" s="55"/>
      <c r="T43" s="5"/>
      <c r="U43" s="5">
        <v>10</v>
      </c>
      <c r="V43" s="5"/>
      <c r="W43" s="5">
        <v>10</v>
      </c>
      <c r="X43" s="5"/>
      <c r="Y43" s="5"/>
      <c r="Z43" s="32"/>
      <c r="AA43" s="13">
        <f t="shared" si="16"/>
        <v>20</v>
      </c>
      <c r="AB43" s="110"/>
      <c r="AC43" s="157"/>
      <c r="AD43" s="158">
        <f t="shared" si="19"/>
        <v>3</v>
      </c>
      <c r="AE43" s="159"/>
      <c r="AF43" s="160" t="b">
        <f t="shared" si="21"/>
        <v>0</v>
      </c>
    </row>
    <row r="44" spans="1:32" ht="45" customHeight="1" thickBot="1">
      <c r="A44" s="349" t="s">
        <v>114</v>
      </c>
      <c r="B44" s="353"/>
      <c r="C44" s="169" t="s">
        <v>94</v>
      </c>
      <c r="D44" s="176" t="s">
        <v>41</v>
      </c>
      <c r="E44" s="181"/>
      <c r="F44" s="23"/>
      <c r="G44" s="16">
        <v>5</v>
      </c>
      <c r="H44" s="37">
        <v>30</v>
      </c>
      <c r="I44" s="3"/>
      <c r="J44" s="3"/>
      <c r="K44" s="3"/>
      <c r="L44" s="3">
        <v>15</v>
      </c>
      <c r="M44" s="3"/>
      <c r="N44" s="3"/>
      <c r="O44" s="185"/>
      <c r="P44" s="14">
        <f t="shared" si="22"/>
        <v>45</v>
      </c>
      <c r="Q44" s="161"/>
      <c r="R44" s="63">
        <v>5</v>
      </c>
      <c r="S44" s="56">
        <v>10</v>
      </c>
      <c r="T44" s="4"/>
      <c r="U44" s="4"/>
      <c r="V44" s="4"/>
      <c r="W44" s="4">
        <v>10</v>
      </c>
      <c r="X44" s="4"/>
      <c r="Y44" s="4"/>
      <c r="Z44" s="34"/>
      <c r="AA44" s="14">
        <f t="shared" si="16"/>
        <v>20</v>
      </c>
      <c r="AB44" s="110"/>
      <c r="AC44" s="157"/>
      <c r="AD44" s="158"/>
      <c r="AE44" s="159"/>
      <c r="AF44" s="160"/>
    </row>
    <row r="45" spans="1:32" ht="36.75" customHeight="1" thickBot="1">
      <c r="A45" s="350"/>
      <c r="B45" s="354"/>
      <c r="C45" s="172" t="s">
        <v>95</v>
      </c>
      <c r="D45" s="177" t="s">
        <v>41</v>
      </c>
      <c r="E45" s="182"/>
      <c r="F45" s="23"/>
      <c r="G45" s="63">
        <v>4</v>
      </c>
      <c r="H45" s="56">
        <v>15</v>
      </c>
      <c r="I45" s="4"/>
      <c r="J45" s="4">
        <v>15</v>
      </c>
      <c r="K45" s="4"/>
      <c r="L45" s="4"/>
      <c r="M45" s="4"/>
      <c r="N45" s="4"/>
      <c r="O45" s="186"/>
      <c r="P45" s="14">
        <f t="shared" si="22"/>
        <v>30</v>
      </c>
      <c r="Q45" s="161"/>
      <c r="R45" s="63">
        <v>4</v>
      </c>
      <c r="S45" s="56">
        <v>10</v>
      </c>
      <c r="T45" s="4"/>
      <c r="U45" s="4">
        <v>10</v>
      </c>
      <c r="V45" s="4"/>
      <c r="W45" s="4"/>
      <c r="X45" s="4"/>
      <c r="Y45" s="4"/>
      <c r="Z45" s="34"/>
      <c r="AA45" s="14">
        <f t="shared" si="16"/>
        <v>20</v>
      </c>
      <c r="AB45" s="110"/>
      <c r="AC45" s="157"/>
      <c r="AD45" s="158"/>
      <c r="AE45" s="159"/>
      <c r="AF45" s="160"/>
    </row>
    <row r="46" spans="1:32" ht="33" customHeight="1" thickBot="1">
      <c r="A46" s="352"/>
      <c r="B46" s="355"/>
      <c r="C46" s="175" t="s">
        <v>96</v>
      </c>
      <c r="D46" s="178" t="s">
        <v>41</v>
      </c>
      <c r="E46" s="183"/>
      <c r="F46" s="23"/>
      <c r="G46" s="62">
        <v>3</v>
      </c>
      <c r="H46" s="55"/>
      <c r="I46" s="5"/>
      <c r="J46" s="5">
        <v>15</v>
      </c>
      <c r="K46" s="5"/>
      <c r="L46" s="5">
        <v>15</v>
      </c>
      <c r="M46" s="5"/>
      <c r="N46" s="5"/>
      <c r="O46" s="187"/>
      <c r="P46" s="71">
        <f t="shared" si="22"/>
        <v>30</v>
      </c>
      <c r="Q46" s="162"/>
      <c r="R46" s="64">
        <v>3</v>
      </c>
      <c r="S46" s="60"/>
      <c r="T46" s="35"/>
      <c r="U46" s="35">
        <v>10</v>
      </c>
      <c r="V46" s="35"/>
      <c r="W46" s="35">
        <v>10</v>
      </c>
      <c r="X46" s="35"/>
      <c r="Y46" s="35"/>
      <c r="Z46" s="36"/>
      <c r="AA46" s="71">
        <f t="shared" si="16"/>
        <v>20</v>
      </c>
      <c r="AB46" s="112"/>
      <c r="AC46" s="157"/>
      <c r="AD46" s="158"/>
      <c r="AE46" s="159"/>
      <c r="AF46" s="160"/>
    </row>
    <row r="47" spans="1:32" ht="28.5" customHeight="1" thickBot="1">
      <c r="A47" s="349" t="s">
        <v>113</v>
      </c>
      <c r="B47" s="353"/>
      <c r="C47" s="169" t="s">
        <v>91</v>
      </c>
      <c r="D47" s="176" t="s">
        <v>41</v>
      </c>
      <c r="E47" s="181"/>
      <c r="F47" s="23"/>
      <c r="G47" s="65">
        <v>5</v>
      </c>
      <c r="H47" s="184">
        <v>30</v>
      </c>
      <c r="I47" s="48"/>
      <c r="J47" s="48"/>
      <c r="K47" s="48"/>
      <c r="L47" s="48">
        <v>15</v>
      </c>
      <c r="M47" s="48"/>
      <c r="N47" s="48"/>
      <c r="O47" s="49"/>
      <c r="P47" s="12">
        <f t="shared" si="22"/>
        <v>45</v>
      </c>
      <c r="Q47" s="163"/>
      <c r="R47" s="16">
        <v>5</v>
      </c>
      <c r="S47" s="37">
        <v>10</v>
      </c>
      <c r="T47" s="3"/>
      <c r="U47" s="3"/>
      <c r="V47" s="3"/>
      <c r="W47" s="3">
        <v>10</v>
      </c>
      <c r="X47" s="3"/>
      <c r="Y47" s="3"/>
      <c r="Z47" s="25"/>
      <c r="AA47" s="12">
        <f t="shared" si="16"/>
        <v>20</v>
      </c>
      <c r="AB47" s="112"/>
      <c r="AC47" s="157"/>
      <c r="AD47" s="158"/>
      <c r="AE47" s="159"/>
      <c r="AF47" s="160"/>
    </row>
    <row r="48" spans="1:32" ht="26.25" customHeight="1" thickBot="1">
      <c r="A48" s="350"/>
      <c r="B48" s="354"/>
      <c r="C48" s="172" t="s">
        <v>92</v>
      </c>
      <c r="D48" s="177" t="s">
        <v>41</v>
      </c>
      <c r="E48" s="182"/>
      <c r="F48" s="23"/>
      <c r="G48" s="63">
        <v>4</v>
      </c>
      <c r="H48" s="165">
        <v>15</v>
      </c>
      <c r="I48" s="4"/>
      <c r="J48" s="4">
        <v>15</v>
      </c>
      <c r="K48" s="4"/>
      <c r="L48" s="4"/>
      <c r="M48" s="4"/>
      <c r="N48" s="4"/>
      <c r="O48" s="34"/>
      <c r="P48" s="14">
        <f t="shared" si="22"/>
        <v>30</v>
      </c>
      <c r="Q48" s="161"/>
      <c r="R48" s="63">
        <v>4</v>
      </c>
      <c r="S48" s="56">
        <v>10</v>
      </c>
      <c r="T48" s="4"/>
      <c r="U48" s="4">
        <v>10</v>
      </c>
      <c r="V48" s="4"/>
      <c r="W48" s="4"/>
      <c r="X48" s="4"/>
      <c r="Y48" s="4"/>
      <c r="Z48" s="34"/>
      <c r="AA48" s="14">
        <f t="shared" si="16"/>
        <v>20</v>
      </c>
      <c r="AB48" s="112"/>
      <c r="AC48" s="157"/>
      <c r="AD48" s="158"/>
      <c r="AE48" s="159"/>
      <c r="AF48" s="160"/>
    </row>
    <row r="49" spans="1:32" ht="28.5" customHeight="1" thickBot="1">
      <c r="A49" s="352"/>
      <c r="B49" s="355"/>
      <c r="C49" s="175" t="s">
        <v>93</v>
      </c>
      <c r="D49" s="178" t="s">
        <v>41</v>
      </c>
      <c r="E49" s="183"/>
      <c r="F49" s="23"/>
      <c r="G49" s="62">
        <v>3</v>
      </c>
      <c r="H49" s="166"/>
      <c r="I49" s="5"/>
      <c r="J49" s="5">
        <v>15</v>
      </c>
      <c r="K49" s="5"/>
      <c r="L49" s="5">
        <v>15</v>
      </c>
      <c r="M49" s="5"/>
      <c r="N49" s="5"/>
      <c r="O49" s="32"/>
      <c r="P49" s="13">
        <f t="shared" si="22"/>
        <v>30</v>
      </c>
      <c r="Q49" s="164"/>
      <c r="R49" s="62">
        <v>3</v>
      </c>
      <c r="S49" s="55"/>
      <c r="T49" s="5"/>
      <c r="U49" s="5">
        <v>10</v>
      </c>
      <c r="V49" s="5"/>
      <c r="W49" s="5">
        <v>10</v>
      </c>
      <c r="X49" s="5"/>
      <c r="Y49" s="5"/>
      <c r="Z49" s="32"/>
      <c r="AA49" s="13">
        <f t="shared" si="16"/>
        <v>20</v>
      </c>
      <c r="AB49" s="112"/>
      <c r="AC49" s="157"/>
      <c r="AD49" s="158"/>
      <c r="AE49" s="159"/>
      <c r="AF49" s="160"/>
    </row>
    <row r="50" spans="1:32" ht="21" customHeight="1" thickBot="1">
      <c r="A50" s="336" t="s">
        <v>15</v>
      </c>
      <c r="B50" s="337"/>
      <c r="C50" s="337"/>
      <c r="D50" s="338"/>
      <c r="E50" s="168"/>
      <c r="F50" s="333" t="s">
        <v>15</v>
      </c>
      <c r="G50" s="156">
        <f aca="true" t="shared" si="23" ref="G50:AF50">SUM(G51:G63)</f>
        <v>30</v>
      </c>
      <c r="H50" s="156">
        <f t="shared" si="23"/>
        <v>189</v>
      </c>
      <c r="I50" s="156">
        <f>SUM(I51:I63)</f>
        <v>0</v>
      </c>
      <c r="J50" s="156">
        <f t="shared" si="23"/>
        <v>60</v>
      </c>
      <c r="K50" s="156">
        <f t="shared" si="23"/>
        <v>30</v>
      </c>
      <c r="L50" s="156">
        <f t="shared" si="23"/>
        <v>90</v>
      </c>
      <c r="M50" s="156">
        <f t="shared" si="23"/>
        <v>20</v>
      </c>
      <c r="N50" s="156">
        <f t="shared" si="23"/>
        <v>0</v>
      </c>
      <c r="O50" s="156">
        <f t="shared" si="23"/>
        <v>0</v>
      </c>
      <c r="P50" s="156">
        <f t="shared" si="23"/>
        <v>389</v>
      </c>
      <c r="Q50" s="156">
        <f>SUM(Q51:Q63)</f>
        <v>4</v>
      </c>
      <c r="R50" s="156">
        <f t="shared" si="23"/>
        <v>30</v>
      </c>
      <c r="S50" s="156">
        <f t="shared" si="23"/>
        <v>84</v>
      </c>
      <c r="T50" s="156">
        <f>SUM(T51:T63)</f>
        <v>0</v>
      </c>
      <c r="U50" s="156">
        <f t="shared" si="23"/>
        <v>25</v>
      </c>
      <c r="V50" s="156">
        <f t="shared" si="23"/>
        <v>30</v>
      </c>
      <c r="W50" s="156">
        <f t="shared" si="23"/>
        <v>45</v>
      </c>
      <c r="X50" s="156">
        <f t="shared" si="23"/>
        <v>20</v>
      </c>
      <c r="Y50" s="156">
        <f t="shared" si="23"/>
        <v>0</v>
      </c>
      <c r="Z50" s="156">
        <f t="shared" si="23"/>
        <v>0</v>
      </c>
      <c r="AA50" s="156">
        <f t="shared" si="23"/>
        <v>204</v>
      </c>
      <c r="AB50" s="1">
        <f t="shared" si="23"/>
        <v>4</v>
      </c>
      <c r="AC50" s="1">
        <f t="shared" si="23"/>
        <v>105</v>
      </c>
      <c r="AD50" s="1">
        <f t="shared" si="23"/>
        <v>10</v>
      </c>
      <c r="AE50" s="1">
        <f t="shared" si="23"/>
        <v>70</v>
      </c>
      <c r="AF50" s="1">
        <f t="shared" si="23"/>
        <v>10</v>
      </c>
    </row>
    <row r="51" spans="1:32" ht="26.25" customHeight="1" thickBot="1">
      <c r="A51" s="411" t="s">
        <v>109</v>
      </c>
      <c r="B51" s="342"/>
      <c r="C51" s="82" t="s">
        <v>7</v>
      </c>
      <c r="D51" s="82" t="s">
        <v>41</v>
      </c>
      <c r="E51" s="94" t="s">
        <v>50</v>
      </c>
      <c r="F51" s="334"/>
      <c r="G51" s="16">
        <v>2</v>
      </c>
      <c r="H51" s="58"/>
      <c r="I51" s="58"/>
      <c r="J51" s="17"/>
      <c r="K51" s="3">
        <v>30</v>
      </c>
      <c r="L51" s="3"/>
      <c r="M51" s="3"/>
      <c r="N51" s="3"/>
      <c r="O51" s="25"/>
      <c r="P51" s="12">
        <f>SUM(H51:O51)</f>
        <v>30</v>
      </c>
      <c r="Q51" s="9">
        <v>1</v>
      </c>
      <c r="R51" s="16">
        <v>2</v>
      </c>
      <c r="S51" s="58"/>
      <c r="T51" s="58"/>
      <c r="U51" s="17"/>
      <c r="V51" s="3">
        <v>30</v>
      </c>
      <c r="W51" s="3"/>
      <c r="X51" s="3"/>
      <c r="Y51" s="3"/>
      <c r="Z51" s="25"/>
      <c r="AA51" s="12">
        <f>SUM(S51:Z51)</f>
        <v>30</v>
      </c>
      <c r="AB51" s="15">
        <f>Q51</f>
        <v>1</v>
      </c>
      <c r="AC51" s="26">
        <f>IF(Q51=1,SUM(H51:O51))</f>
        <v>30</v>
      </c>
      <c r="AD51" s="27">
        <f>IF(Q51=1,G51)</f>
        <v>2</v>
      </c>
      <c r="AE51" s="28">
        <f>IF(AB51=1,SUM(S51:Z51))</f>
        <v>30</v>
      </c>
      <c r="AF51" s="29">
        <f>IF(AB51=1,R51)</f>
        <v>2</v>
      </c>
    </row>
    <row r="52" spans="1:32" ht="26.25" customHeight="1" thickBot="1">
      <c r="A52" s="412"/>
      <c r="B52" s="389"/>
      <c r="C52" s="150" t="s">
        <v>102</v>
      </c>
      <c r="D52" s="119" t="s">
        <v>41</v>
      </c>
      <c r="E52" s="190"/>
      <c r="F52" s="334"/>
      <c r="G52" s="65">
        <v>1</v>
      </c>
      <c r="H52" s="148"/>
      <c r="I52" s="148"/>
      <c r="J52" s="149"/>
      <c r="K52" s="48"/>
      <c r="L52" s="48"/>
      <c r="M52" s="48">
        <v>20</v>
      </c>
      <c r="N52" s="48"/>
      <c r="O52" s="49"/>
      <c r="P52" s="50">
        <f>SUM(H52:O52)</f>
        <v>20</v>
      </c>
      <c r="Q52" s="51"/>
      <c r="R52" s="65">
        <v>1</v>
      </c>
      <c r="S52" s="148"/>
      <c r="T52" s="148"/>
      <c r="U52" s="149"/>
      <c r="V52" s="48"/>
      <c r="W52" s="48"/>
      <c r="X52" s="48">
        <v>20</v>
      </c>
      <c r="Y52" s="48"/>
      <c r="Z52" s="49"/>
      <c r="AA52" s="50">
        <f>SUM(S52:Z52)</f>
        <v>20</v>
      </c>
      <c r="AB52" s="130"/>
      <c r="AC52" s="26"/>
      <c r="AD52" s="27"/>
      <c r="AE52" s="28"/>
      <c r="AF52" s="29"/>
    </row>
    <row r="53" spans="1:32" ht="27.75" customHeight="1" thickBot="1">
      <c r="A53" s="413"/>
      <c r="B53" s="390"/>
      <c r="C53" s="85" t="s">
        <v>101</v>
      </c>
      <c r="D53" s="80" t="s">
        <v>41</v>
      </c>
      <c r="E53" s="95" t="s">
        <v>103</v>
      </c>
      <c r="F53" s="334"/>
      <c r="G53" s="63">
        <v>1</v>
      </c>
      <c r="H53" s="59">
        <v>15</v>
      </c>
      <c r="I53" s="59"/>
      <c r="J53" s="18"/>
      <c r="K53" s="4"/>
      <c r="L53" s="4"/>
      <c r="M53" s="4"/>
      <c r="N53" s="4"/>
      <c r="O53" s="34"/>
      <c r="P53" s="14">
        <f>SUM(H53:O53)</f>
        <v>15</v>
      </c>
      <c r="Q53" s="11"/>
      <c r="R53" s="63">
        <v>1</v>
      </c>
      <c r="S53" s="59">
        <v>15</v>
      </c>
      <c r="T53" s="59"/>
      <c r="U53" s="18"/>
      <c r="V53" s="4"/>
      <c r="W53" s="4"/>
      <c r="X53" s="4"/>
      <c r="Y53" s="4"/>
      <c r="Z53" s="34"/>
      <c r="AA53" s="14">
        <f>SUM(S53:Z53)</f>
        <v>15</v>
      </c>
      <c r="AB53" s="87">
        <f>Q53</f>
        <v>0</v>
      </c>
      <c r="AC53" s="26" t="b">
        <f>IF(Q53=1,SUM(H53:O53))</f>
        <v>0</v>
      </c>
      <c r="AD53" s="27" t="b">
        <f>IF(Q53=1,G53)</f>
        <v>0</v>
      </c>
      <c r="AE53" s="28" t="b">
        <f>IF(AB53=1,SUM(S53:Z53))</f>
        <v>0</v>
      </c>
      <c r="AF53" s="29" t="b">
        <f>IF(AB53=1,R53)</f>
        <v>0</v>
      </c>
    </row>
    <row r="54" spans="1:32" ht="33" customHeight="1" thickBot="1">
      <c r="A54" s="414"/>
      <c r="B54" s="343"/>
      <c r="C54" s="84" t="s">
        <v>8</v>
      </c>
      <c r="D54" s="81" t="s">
        <v>41</v>
      </c>
      <c r="E54" s="31" t="s">
        <v>103</v>
      </c>
      <c r="F54" s="334"/>
      <c r="G54" s="63">
        <v>1</v>
      </c>
      <c r="H54" s="57">
        <v>9</v>
      </c>
      <c r="I54" s="57"/>
      <c r="J54" s="52"/>
      <c r="K54" s="5"/>
      <c r="L54" s="5"/>
      <c r="M54" s="5"/>
      <c r="N54" s="5"/>
      <c r="O54" s="32"/>
      <c r="P54" s="13">
        <f>SUM(H54:O54)</f>
        <v>9</v>
      </c>
      <c r="Q54" s="10"/>
      <c r="R54" s="63">
        <v>1</v>
      </c>
      <c r="S54" s="57">
        <v>9</v>
      </c>
      <c r="T54" s="57"/>
      <c r="U54" s="52"/>
      <c r="V54" s="5"/>
      <c r="W54" s="5"/>
      <c r="X54" s="5"/>
      <c r="Y54" s="5"/>
      <c r="Z54" s="32"/>
      <c r="AA54" s="13">
        <f>SUM(S54:Z54)</f>
        <v>9</v>
      </c>
      <c r="AB54" s="88">
        <f>Q54</f>
        <v>0</v>
      </c>
      <c r="AC54" s="26" t="b">
        <f>IF(Q54=1,SUM(H54:O54))</f>
        <v>0</v>
      </c>
      <c r="AD54" s="27" t="b">
        <f>IF(Q54=1,G54)</f>
        <v>0</v>
      </c>
      <c r="AE54" s="28" t="b">
        <f>IF(AB54=1,SUM(S54:Z54))</f>
        <v>0</v>
      </c>
      <c r="AF54" s="29" t="b">
        <f>IF(AB54=1,R54)</f>
        <v>0</v>
      </c>
    </row>
    <row r="55" spans="1:32" ht="29.25" customHeight="1" thickBot="1">
      <c r="A55" s="344" t="s">
        <v>110</v>
      </c>
      <c r="B55" s="396"/>
      <c r="C55" s="396" t="s">
        <v>104</v>
      </c>
      <c r="D55" s="378" t="s">
        <v>41</v>
      </c>
      <c r="E55" s="380"/>
      <c r="F55" s="334"/>
      <c r="G55" s="368">
        <v>2</v>
      </c>
      <c r="H55" s="374">
        <v>30</v>
      </c>
      <c r="I55" s="125"/>
      <c r="J55" s="376"/>
      <c r="K55" s="376"/>
      <c r="L55" s="376">
        <v>15</v>
      </c>
      <c r="M55" s="376"/>
      <c r="N55" s="376"/>
      <c r="O55" s="370"/>
      <c r="P55" s="326">
        <f>SUM(H55:O55)</f>
        <v>45</v>
      </c>
      <c r="Q55" s="366"/>
      <c r="R55" s="368">
        <v>2</v>
      </c>
      <c r="S55" s="374">
        <v>10</v>
      </c>
      <c r="T55" s="125"/>
      <c r="U55" s="376"/>
      <c r="V55" s="376"/>
      <c r="W55" s="376">
        <v>5</v>
      </c>
      <c r="X55" s="376"/>
      <c r="Y55" s="376"/>
      <c r="Z55" s="370"/>
      <c r="AA55" s="372">
        <f>SUM(S55:Z56)</f>
        <v>15</v>
      </c>
      <c r="AB55" s="15">
        <f>Q55</f>
        <v>0</v>
      </c>
      <c r="AC55" s="26" t="b">
        <f aca="true" t="shared" si="24" ref="AC55:AC69">IF(Q55=1,SUM(H55:O55))</f>
        <v>0</v>
      </c>
      <c r="AD55" s="27" t="b">
        <f aca="true" t="shared" si="25" ref="AD55:AD69">IF(Q55=1,G55)</f>
        <v>0</v>
      </c>
      <c r="AE55" s="28" t="b">
        <f aca="true" t="shared" si="26" ref="AE55:AE69">IF(AB55=1,SUM(S55:Z55))</f>
        <v>0</v>
      </c>
      <c r="AF55" s="29" t="b">
        <f aca="true" t="shared" si="27" ref="AF55:AF69">IF(AB55=1,R55)</f>
        <v>0</v>
      </c>
    </row>
    <row r="56" spans="1:32" ht="20.25" customHeight="1" thickBot="1">
      <c r="A56" s="345"/>
      <c r="B56" s="397"/>
      <c r="C56" s="399"/>
      <c r="D56" s="379"/>
      <c r="E56" s="381"/>
      <c r="F56" s="334"/>
      <c r="G56" s="369"/>
      <c r="H56" s="375"/>
      <c r="I56" s="61"/>
      <c r="J56" s="377"/>
      <c r="K56" s="377"/>
      <c r="L56" s="377"/>
      <c r="M56" s="377"/>
      <c r="N56" s="377"/>
      <c r="O56" s="371"/>
      <c r="P56" s="327"/>
      <c r="Q56" s="367"/>
      <c r="R56" s="369"/>
      <c r="S56" s="375"/>
      <c r="T56" s="61"/>
      <c r="U56" s="377"/>
      <c r="V56" s="377"/>
      <c r="W56" s="377"/>
      <c r="X56" s="377"/>
      <c r="Y56" s="377"/>
      <c r="Z56" s="371"/>
      <c r="AA56" s="373"/>
      <c r="AB56" s="87">
        <f aca="true" t="shared" si="28" ref="AB56:AB93">Q56</f>
        <v>0</v>
      </c>
      <c r="AC56" s="26" t="b">
        <f t="shared" si="24"/>
        <v>0</v>
      </c>
      <c r="AD56" s="27" t="b">
        <f t="shared" si="25"/>
        <v>0</v>
      </c>
      <c r="AE56" s="28" t="b">
        <f t="shared" si="26"/>
        <v>0</v>
      </c>
      <c r="AF56" s="29" t="b">
        <f t="shared" si="27"/>
        <v>0</v>
      </c>
    </row>
    <row r="57" spans="1:32" ht="33" customHeight="1" thickBot="1">
      <c r="A57" s="345"/>
      <c r="B57" s="397"/>
      <c r="C57" s="85" t="s">
        <v>105</v>
      </c>
      <c r="D57" s="146" t="s">
        <v>39</v>
      </c>
      <c r="E57" s="97"/>
      <c r="F57" s="334"/>
      <c r="G57" s="63">
        <v>4</v>
      </c>
      <c r="H57" s="56">
        <v>30</v>
      </c>
      <c r="I57" s="56"/>
      <c r="J57" s="4">
        <v>15</v>
      </c>
      <c r="K57" s="4"/>
      <c r="L57" s="4"/>
      <c r="M57" s="4"/>
      <c r="N57" s="4"/>
      <c r="O57" s="34"/>
      <c r="P57" s="14">
        <f>SUM(H57:O57)</f>
        <v>45</v>
      </c>
      <c r="Q57" s="11"/>
      <c r="R57" s="63">
        <v>4</v>
      </c>
      <c r="S57" s="56">
        <v>10</v>
      </c>
      <c r="T57" s="56"/>
      <c r="U57" s="4">
        <v>5</v>
      </c>
      <c r="V57" s="4"/>
      <c r="W57" s="4"/>
      <c r="X57" s="4"/>
      <c r="Y57" s="4"/>
      <c r="Z57" s="34"/>
      <c r="AA57" s="14">
        <f aca="true" t="shared" si="29" ref="AA57:AA69">SUM(S57:Z57)</f>
        <v>15</v>
      </c>
      <c r="AB57" s="87">
        <f t="shared" si="28"/>
        <v>0</v>
      </c>
      <c r="AC57" s="26" t="b">
        <f t="shared" si="24"/>
        <v>0</v>
      </c>
      <c r="AD57" s="27" t="b">
        <f t="shared" si="25"/>
        <v>0</v>
      </c>
      <c r="AE57" s="28" t="b">
        <f t="shared" si="26"/>
        <v>0</v>
      </c>
      <c r="AF57" s="29" t="b">
        <f t="shared" si="27"/>
        <v>0</v>
      </c>
    </row>
    <row r="58" spans="1:32" ht="24.75" customHeight="1" thickBot="1">
      <c r="A58" s="345"/>
      <c r="B58" s="397"/>
      <c r="C58" s="86" t="s">
        <v>106</v>
      </c>
      <c r="D58" s="118" t="s">
        <v>41</v>
      </c>
      <c r="E58" s="98"/>
      <c r="F58" s="334"/>
      <c r="G58" s="64">
        <v>2</v>
      </c>
      <c r="H58" s="60">
        <v>30</v>
      </c>
      <c r="I58" s="60"/>
      <c r="J58" s="35"/>
      <c r="K58" s="35"/>
      <c r="L58" s="35">
        <v>15</v>
      </c>
      <c r="M58" s="35"/>
      <c r="N58" s="35"/>
      <c r="O58" s="36"/>
      <c r="P58" s="71">
        <f>SUM(H58:O58)</f>
        <v>45</v>
      </c>
      <c r="Q58" s="19"/>
      <c r="R58" s="64">
        <v>2</v>
      </c>
      <c r="S58" s="60">
        <v>10</v>
      </c>
      <c r="T58" s="60"/>
      <c r="U58" s="35"/>
      <c r="V58" s="35"/>
      <c r="W58" s="35">
        <v>5</v>
      </c>
      <c r="X58" s="35"/>
      <c r="Y58" s="35"/>
      <c r="Z58" s="36"/>
      <c r="AA58" s="14">
        <f>SUM(S58:Z58)</f>
        <v>15</v>
      </c>
      <c r="AB58" s="87"/>
      <c r="AC58" s="72"/>
      <c r="AD58" s="73" t="b">
        <f t="shared" si="25"/>
        <v>0</v>
      </c>
      <c r="AE58" s="74"/>
      <c r="AF58" s="75"/>
    </row>
    <row r="59" spans="1:32" ht="24.75" customHeight="1" thickBot="1">
      <c r="A59" s="345"/>
      <c r="B59" s="397"/>
      <c r="C59" s="86" t="s">
        <v>107</v>
      </c>
      <c r="D59" s="118" t="s">
        <v>41</v>
      </c>
      <c r="E59" s="98"/>
      <c r="F59" s="334"/>
      <c r="G59" s="64">
        <v>2</v>
      </c>
      <c r="H59" s="60">
        <v>30</v>
      </c>
      <c r="I59" s="60"/>
      <c r="J59" s="35"/>
      <c r="K59" s="35"/>
      <c r="L59" s="35"/>
      <c r="M59" s="35"/>
      <c r="N59" s="35"/>
      <c r="O59" s="36"/>
      <c r="P59" s="71">
        <f>SUM(H59:O59)</f>
        <v>30</v>
      </c>
      <c r="Q59" s="19"/>
      <c r="R59" s="64">
        <v>2</v>
      </c>
      <c r="S59" s="60">
        <v>10</v>
      </c>
      <c r="T59" s="60"/>
      <c r="U59" s="35"/>
      <c r="V59" s="35"/>
      <c r="W59" s="35"/>
      <c r="X59" s="35"/>
      <c r="Y59" s="35"/>
      <c r="Z59" s="36"/>
      <c r="AA59" s="14">
        <f>SUM(S59:Z59)</f>
        <v>10</v>
      </c>
      <c r="AB59" s="87">
        <f>Q59</f>
        <v>0</v>
      </c>
      <c r="AC59" s="72" t="b">
        <f>IF(Q59=1,SUM(H59:O59))</f>
        <v>0</v>
      </c>
      <c r="AD59" s="73" t="b">
        <f>IF(Q59=1,G59)</f>
        <v>0</v>
      </c>
      <c r="AE59" s="74" t="b">
        <f>IF(AB59=1,SUM(S59:Z59))</f>
        <v>0</v>
      </c>
      <c r="AF59" s="75" t="b">
        <f>IF(AB59=1,R59)</f>
        <v>0</v>
      </c>
    </row>
    <row r="60" spans="1:32" ht="35.25" customHeight="1" thickBot="1">
      <c r="A60" s="346"/>
      <c r="B60" s="398"/>
      <c r="C60" s="84" t="s">
        <v>108</v>
      </c>
      <c r="D60" s="81" t="s">
        <v>41</v>
      </c>
      <c r="E60" s="98"/>
      <c r="F60" s="334"/>
      <c r="G60" s="62">
        <v>4</v>
      </c>
      <c r="H60" s="55"/>
      <c r="I60" s="55"/>
      <c r="J60" s="52">
        <v>15</v>
      </c>
      <c r="K60" s="52"/>
      <c r="L60" s="52">
        <v>30</v>
      </c>
      <c r="M60" s="52"/>
      <c r="N60" s="52"/>
      <c r="O60" s="30"/>
      <c r="P60" s="13">
        <f>SUM(H60:O60)</f>
        <v>45</v>
      </c>
      <c r="Q60" s="10"/>
      <c r="R60" s="62">
        <v>4</v>
      </c>
      <c r="S60" s="55"/>
      <c r="T60" s="55"/>
      <c r="U60" s="52"/>
      <c r="V60" s="52"/>
      <c r="W60" s="52">
        <v>15</v>
      </c>
      <c r="X60" s="52"/>
      <c r="Y60" s="5"/>
      <c r="Z60" s="32"/>
      <c r="AA60" s="13">
        <f>SUM(S60:Z60)</f>
        <v>15</v>
      </c>
      <c r="AB60" s="88">
        <f>Q60</f>
        <v>0</v>
      </c>
      <c r="AC60" s="26" t="b">
        <f>IF(Q60=1,SUM(H60:O60))</f>
        <v>0</v>
      </c>
      <c r="AD60" s="27" t="b">
        <f>IF(Q60=1,G60)</f>
        <v>0</v>
      </c>
      <c r="AE60" s="28" t="b">
        <f>IF(AB60=1,SUM(S60:Z60))</f>
        <v>0</v>
      </c>
      <c r="AF60" s="29" t="b">
        <f>IF(AB60=1,R60)</f>
        <v>0</v>
      </c>
    </row>
    <row r="61" spans="1:32" ht="33.75" customHeight="1" thickBot="1">
      <c r="A61" s="330" t="s">
        <v>111</v>
      </c>
      <c r="B61" s="324"/>
      <c r="C61" s="104" t="s">
        <v>117</v>
      </c>
      <c r="D61" s="79" t="s">
        <v>41</v>
      </c>
      <c r="E61" s="76"/>
      <c r="F61" s="334"/>
      <c r="G61" s="16">
        <v>3</v>
      </c>
      <c r="H61" s="37"/>
      <c r="I61" s="37"/>
      <c r="J61" s="3">
        <v>15</v>
      </c>
      <c r="K61" s="3"/>
      <c r="L61" s="3">
        <v>15</v>
      </c>
      <c r="M61" s="3"/>
      <c r="N61" s="3"/>
      <c r="O61" s="25"/>
      <c r="P61" s="12">
        <f aca="true" t="shared" si="30" ref="P61:P69">SUM(H61:O61)</f>
        <v>30</v>
      </c>
      <c r="Q61" s="9">
        <v>1</v>
      </c>
      <c r="R61" s="16">
        <v>3</v>
      </c>
      <c r="S61" s="37"/>
      <c r="T61" s="37"/>
      <c r="U61" s="3">
        <v>10</v>
      </c>
      <c r="V61" s="3"/>
      <c r="W61" s="3">
        <v>10</v>
      </c>
      <c r="X61" s="3"/>
      <c r="Y61" s="3"/>
      <c r="Z61" s="25"/>
      <c r="AA61" s="12">
        <f>SUM(S61:Z61)</f>
        <v>20</v>
      </c>
      <c r="AB61" s="15">
        <f t="shared" si="28"/>
        <v>1</v>
      </c>
      <c r="AC61" s="26">
        <f t="shared" si="24"/>
        <v>30</v>
      </c>
      <c r="AD61" s="27">
        <f t="shared" si="25"/>
        <v>3</v>
      </c>
      <c r="AE61" s="28">
        <f t="shared" si="26"/>
        <v>20</v>
      </c>
      <c r="AF61" s="29">
        <f t="shared" si="27"/>
        <v>3</v>
      </c>
    </row>
    <row r="62" spans="1:32" ht="30" customHeight="1" thickBot="1">
      <c r="A62" s="331"/>
      <c r="B62" s="325"/>
      <c r="C62" s="188" t="s">
        <v>118</v>
      </c>
      <c r="D62" s="79" t="s">
        <v>41</v>
      </c>
      <c r="E62" s="77"/>
      <c r="F62" s="334"/>
      <c r="G62" s="63">
        <v>5</v>
      </c>
      <c r="H62" s="56">
        <v>30</v>
      </c>
      <c r="I62" s="56"/>
      <c r="J62" s="4"/>
      <c r="K62" s="4"/>
      <c r="L62" s="4">
        <v>15</v>
      </c>
      <c r="M62" s="4"/>
      <c r="N62" s="4"/>
      <c r="O62" s="34"/>
      <c r="P62" s="14">
        <f t="shared" si="30"/>
        <v>45</v>
      </c>
      <c r="Q62" s="11">
        <v>1</v>
      </c>
      <c r="R62" s="63">
        <v>5</v>
      </c>
      <c r="S62" s="56">
        <v>10</v>
      </c>
      <c r="T62" s="56"/>
      <c r="U62" s="4"/>
      <c r="V62" s="4"/>
      <c r="W62" s="4">
        <v>10</v>
      </c>
      <c r="X62" s="4"/>
      <c r="Y62" s="4"/>
      <c r="Z62" s="34"/>
      <c r="AA62" s="14">
        <f t="shared" si="29"/>
        <v>20</v>
      </c>
      <c r="AB62" s="87">
        <f t="shared" si="28"/>
        <v>1</v>
      </c>
      <c r="AC62" s="26">
        <f>IF(Q62=1,SUM(H62:O62))</f>
        <v>45</v>
      </c>
      <c r="AD62" s="27">
        <f t="shared" si="25"/>
        <v>5</v>
      </c>
      <c r="AE62" s="28">
        <f t="shared" si="26"/>
        <v>20</v>
      </c>
      <c r="AF62" s="29">
        <f t="shared" si="27"/>
        <v>5</v>
      </c>
    </row>
    <row r="63" spans="1:32" ht="48" customHeight="1" thickBot="1">
      <c r="A63" s="331"/>
      <c r="B63" s="325"/>
      <c r="C63" s="105" t="s">
        <v>119</v>
      </c>
      <c r="D63" s="79" t="s">
        <v>41</v>
      </c>
      <c r="E63" s="78"/>
      <c r="F63" s="334"/>
      <c r="G63" s="63">
        <v>3</v>
      </c>
      <c r="H63" s="56">
        <v>15</v>
      </c>
      <c r="I63" s="56"/>
      <c r="J63" s="4">
        <v>15</v>
      </c>
      <c r="K63" s="4"/>
      <c r="L63" s="4"/>
      <c r="M63" s="4"/>
      <c r="N63" s="4"/>
      <c r="O63" s="34"/>
      <c r="P63" s="14">
        <f t="shared" si="30"/>
        <v>30</v>
      </c>
      <c r="Q63" s="11">
        <v>1</v>
      </c>
      <c r="R63" s="63">
        <v>3</v>
      </c>
      <c r="S63" s="56">
        <v>10</v>
      </c>
      <c r="T63" s="56"/>
      <c r="U63" s="4">
        <v>10</v>
      </c>
      <c r="V63" s="4"/>
      <c r="W63" s="4"/>
      <c r="X63" s="4"/>
      <c r="Y63" s="4"/>
      <c r="Z63" s="34"/>
      <c r="AA63" s="13">
        <f t="shared" si="29"/>
        <v>20</v>
      </c>
      <c r="AB63" s="88">
        <v>1</v>
      </c>
      <c r="AC63" s="26"/>
      <c r="AD63" s="27"/>
      <c r="AE63" s="28"/>
      <c r="AF63" s="29"/>
    </row>
    <row r="64" spans="1:32" ht="37.5" customHeight="1" thickBot="1">
      <c r="A64" s="330" t="s">
        <v>116</v>
      </c>
      <c r="B64" s="384"/>
      <c r="C64" s="104" t="s">
        <v>120</v>
      </c>
      <c r="D64" s="79" t="s">
        <v>41</v>
      </c>
      <c r="E64" s="76"/>
      <c r="F64" s="334"/>
      <c r="G64" s="16">
        <v>3</v>
      </c>
      <c r="H64" s="37"/>
      <c r="I64" s="37"/>
      <c r="J64" s="3">
        <v>15</v>
      </c>
      <c r="K64" s="3"/>
      <c r="L64" s="3">
        <v>15</v>
      </c>
      <c r="M64" s="3"/>
      <c r="N64" s="3"/>
      <c r="O64" s="25"/>
      <c r="P64" s="12">
        <f>SUM(H64:O64)</f>
        <v>30</v>
      </c>
      <c r="Q64" s="9">
        <v>1</v>
      </c>
      <c r="R64" s="16">
        <v>3</v>
      </c>
      <c r="S64" s="37"/>
      <c r="T64" s="37"/>
      <c r="U64" s="3">
        <v>10</v>
      </c>
      <c r="V64" s="3"/>
      <c r="W64" s="3">
        <v>10</v>
      </c>
      <c r="X64" s="3"/>
      <c r="Y64" s="3"/>
      <c r="Z64" s="25"/>
      <c r="AA64" s="12">
        <f t="shared" si="29"/>
        <v>20</v>
      </c>
      <c r="AB64" s="15">
        <f t="shared" si="28"/>
        <v>1</v>
      </c>
      <c r="AC64" s="26">
        <f t="shared" si="24"/>
        <v>30</v>
      </c>
      <c r="AD64" s="27">
        <f t="shared" si="25"/>
        <v>3</v>
      </c>
      <c r="AE64" s="28">
        <f t="shared" si="26"/>
        <v>20</v>
      </c>
      <c r="AF64" s="29">
        <f t="shared" si="27"/>
        <v>3</v>
      </c>
    </row>
    <row r="65" spans="1:32" ht="33.75" customHeight="1" thickBot="1">
      <c r="A65" s="331"/>
      <c r="B65" s="385"/>
      <c r="C65" s="105" t="s">
        <v>121</v>
      </c>
      <c r="D65" s="80" t="s">
        <v>41</v>
      </c>
      <c r="E65" s="77"/>
      <c r="F65" s="334"/>
      <c r="G65" s="63">
        <v>5</v>
      </c>
      <c r="H65" s="56">
        <v>30</v>
      </c>
      <c r="I65" s="56"/>
      <c r="J65" s="4"/>
      <c r="K65" s="4"/>
      <c r="L65" s="4">
        <v>15</v>
      </c>
      <c r="M65" s="4"/>
      <c r="N65" s="4"/>
      <c r="O65" s="34"/>
      <c r="P65" s="14">
        <f>SUM(H65:O65)</f>
        <v>45</v>
      </c>
      <c r="Q65" s="11">
        <v>1</v>
      </c>
      <c r="R65" s="63">
        <v>5</v>
      </c>
      <c r="S65" s="56">
        <v>10</v>
      </c>
      <c r="T65" s="56"/>
      <c r="U65" s="4"/>
      <c r="V65" s="4"/>
      <c r="W65" s="4">
        <v>10</v>
      </c>
      <c r="X65" s="4"/>
      <c r="Y65" s="4"/>
      <c r="Z65" s="34"/>
      <c r="AA65" s="14">
        <f t="shared" si="29"/>
        <v>20</v>
      </c>
      <c r="AB65" s="87">
        <f t="shared" si="28"/>
        <v>1</v>
      </c>
      <c r="AC65" s="26">
        <f t="shared" si="24"/>
        <v>45</v>
      </c>
      <c r="AD65" s="27">
        <f t="shared" si="25"/>
        <v>5</v>
      </c>
      <c r="AE65" s="28">
        <f t="shared" si="26"/>
        <v>20</v>
      </c>
      <c r="AF65" s="29">
        <f t="shared" si="27"/>
        <v>5</v>
      </c>
    </row>
    <row r="66" spans="1:32" ht="41.25" customHeight="1" thickBot="1">
      <c r="A66" s="331"/>
      <c r="B66" s="385"/>
      <c r="C66" s="105" t="s">
        <v>122</v>
      </c>
      <c r="D66" s="81" t="s">
        <v>41</v>
      </c>
      <c r="E66" s="78"/>
      <c r="F66" s="334"/>
      <c r="G66" s="63">
        <v>3</v>
      </c>
      <c r="H66" s="56">
        <v>15</v>
      </c>
      <c r="I66" s="56"/>
      <c r="J66" s="4">
        <v>15</v>
      </c>
      <c r="K66" s="4"/>
      <c r="L66" s="4"/>
      <c r="M66" s="4"/>
      <c r="N66" s="4"/>
      <c r="O66" s="34"/>
      <c r="P66" s="14">
        <f>SUM(H66:O66)</f>
        <v>30</v>
      </c>
      <c r="Q66" s="11">
        <v>1</v>
      </c>
      <c r="R66" s="63">
        <v>3</v>
      </c>
      <c r="S66" s="56">
        <v>10</v>
      </c>
      <c r="T66" s="56"/>
      <c r="U66" s="4">
        <v>10</v>
      </c>
      <c r="V66" s="4"/>
      <c r="W66" s="4"/>
      <c r="X66" s="4"/>
      <c r="Y66" s="4"/>
      <c r="Z66" s="34"/>
      <c r="AA66" s="13">
        <f t="shared" si="29"/>
        <v>20</v>
      </c>
      <c r="AB66" s="88">
        <v>0</v>
      </c>
      <c r="AC66" s="26">
        <f t="shared" si="24"/>
        <v>30</v>
      </c>
      <c r="AD66" s="27">
        <f t="shared" si="25"/>
        <v>3</v>
      </c>
      <c r="AE66" s="28"/>
      <c r="AF66" s="29"/>
    </row>
    <row r="67" spans="1:32" ht="38.25" customHeight="1" thickBot="1">
      <c r="A67" s="330" t="s">
        <v>115</v>
      </c>
      <c r="B67" s="386"/>
      <c r="C67" s="106" t="s">
        <v>123</v>
      </c>
      <c r="D67" s="79" t="s">
        <v>41</v>
      </c>
      <c r="E67" s="100"/>
      <c r="F67" s="334"/>
      <c r="G67" s="16">
        <v>3</v>
      </c>
      <c r="H67" s="37"/>
      <c r="I67" s="37"/>
      <c r="J67" s="3">
        <v>15</v>
      </c>
      <c r="K67" s="3"/>
      <c r="L67" s="3">
        <v>15</v>
      </c>
      <c r="M67" s="3"/>
      <c r="N67" s="3"/>
      <c r="O67" s="25"/>
      <c r="P67" s="12">
        <f t="shared" si="30"/>
        <v>30</v>
      </c>
      <c r="Q67" s="9">
        <v>1</v>
      </c>
      <c r="R67" s="16">
        <v>3</v>
      </c>
      <c r="S67" s="37"/>
      <c r="T67" s="37"/>
      <c r="U67" s="3">
        <v>10</v>
      </c>
      <c r="V67" s="3"/>
      <c r="W67" s="3">
        <v>10</v>
      </c>
      <c r="X67" s="3"/>
      <c r="Y67" s="3"/>
      <c r="Z67" s="25"/>
      <c r="AA67" s="12">
        <f t="shared" si="29"/>
        <v>20</v>
      </c>
      <c r="AB67" s="15">
        <f t="shared" si="28"/>
        <v>1</v>
      </c>
      <c r="AC67" s="26">
        <f t="shared" si="24"/>
        <v>30</v>
      </c>
      <c r="AD67" s="27">
        <f t="shared" si="25"/>
        <v>3</v>
      </c>
      <c r="AE67" s="28">
        <f t="shared" si="26"/>
        <v>20</v>
      </c>
      <c r="AF67" s="29">
        <f t="shared" si="27"/>
        <v>3</v>
      </c>
    </row>
    <row r="68" spans="1:32" ht="36.75" customHeight="1" thickBot="1">
      <c r="A68" s="332"/>
      <c r="B68" s="387"/>
      <c r="C68" s="107" t="s">
        <v>124</v>
      </c>
      <c r="D68" s="79" t="s">
        <v>41</v>
      </c>
      <c r="E68" s="97"/>
      <c r="F68" s="334"/>
      <c r="G68" s="65">
        <v>5</v>
      </c>
      <c r="H68" s="61">
        <v>30</v>
      </c>
      <c r="I68" s="61"/>
      <c r="J68" s="48"/>
      <c r="K68" s="48"/>
      <c r="L68" s="48">
        <v>15</v>
      </c>
      <c r="M68" s="48"/>
      <c r="N68" s="48"/>
      <c r="O68" s="49"/>
      <c r="P68" s="50">
        <f t="shared" si="30"/>
        <v>45</v>
      </c>
      <c r="Q68" s="51">
        <v>1</v>
      </c>
      <c r="R68" s="65">
        <v>5</v>
      </c>
      <c r="S68" s="56">
        <v>10</v>
      </c>
      <c r="T68" s="56"/>
      <c r="U68" s="4"/>
      <c r="V68" s="4"/>
      <c r="W68" s="4">
        <v>10</v>
      </c>
      <c r="X68" s="48"/>
      <c r="Y68" s="48"/>
      <c r="Z68" s="49"/>
      <c r="AA68" s="14">
        <f t="shared" si="29"/>
        <v>20</v>
      </c>
      <c r="AB68" s="87">
        <f t="shared" si="28"/>
        <v>1</v>
      </c>
      <c r="AC68" s="26">
        <f t="shared" si="24"/>
        <v>45</v>
      </c>
      <c r="AD68" s="27">
        <f t="shared" si="25"/>
        <v>5</v>
      </c>
      <c r="AE68" s="28">
        <f t="shared" si="26"/>
        <v>20</v>
      </c>
      <c r="AF68" s="29">
        <f t="shared" si="27"/>
        <v>5</v>
      </c>
    </row>
    <row r="69" spans="1:32" ht="36.75" customHeight="1" thickBot="1">
      <c r="A69" s="331"/>
      <c r="B69" s="388"/>
      <c r="C69" s="107" t="s">
        <v>125</v>
      </c>
      <c r="D69" s="79" t="s">
        <v>41</v>
      </c>
      <c r="E69" s="97"/>
      <c r="F69" s="335"/>
      <c r="G69" s="63">
        <v>3</v>
      </c>
      <c r="H69" s="56">
        <v>15</v>
      </c>
      <c r="I69" s="56"/>
      <c r="J69" s="4">
        <v>15</v>
      </c>
      <c r="K69" s="4"/>
      <c r="L69" s="4"/>
      <c r="M69" s="4"/>
      <c r="N69" s="4"/>
      <c r="O69" s="34"/>
      <c r="P69" s="14">
        <f t="shared" si="30"/>
        <v>30</v>
      </c>
      <c r="Q69" s="11">
        <v>1</v>
      </c>
      <c r="R69" s="63">
        <v>3</v>
      </c>
      <c r="S69" s="56">
        <v>10</v>
      </c>
      <c r="T69" s="56"/>
      <c r="U69" s="4">
        <v>10</v>
      </c>
      <c r="V69" s="4"/>
      <c r="W69" s="4"/>
      <c r="X69" s="4"/>
      <c r="Y69" s="4"/>
      <c r="Z69" s="34"/>
      <c r="AA69" s="13">
        <f t="shared" si="29"/>
        <v>20</v>
      </c>
      <c r="AB69" s="88">
        <f t="shared" si="28"/>
        <v>1</v>
      </c>
      <c r="AC69" s="26">
        <f t="shared" si="24"/>
        <v>30</v>
      </c>
      <c r="AD69" s="27">
        <f t="shared" si="25"/>
        <v>3</v>
      </c>
      <c r="AE69" s="28">
        <f t="shared" si="26"/>
        <v>20</v>
      </c>
      <c r="AF69" s="29">
        <f t="shared" si="27"/>
        <v>3</v>
      </c>
    </row>
    <row r="70" spans="1:32" ht="20.25" customHeight="1" thickBot="1">
      <c r="A70" s="383" t="s">
        <v>16</v>
      </c>
      <c r="B70" s="383"/>
      <c r="C70" s="383"/>
      <c r="D70" s="90"/>
      <c r="E70" s="7"/>
      <c r="F70" s="328" t="s">
        <v>16</v>
      </c>
      <c r="G70" s="1">
        <f>SUM(G71:G79)+G86</f>
        <v>31</v>
      </c>
      <c r="H70" s="1">
        <f>SUM(H71:H79)+H86</f>
        <v>90</v>
      </c>
      <c r="I70" s="1">
        <f>SUM(I71:I79)+I86</f>
        <v>0</v>
      </c>
      <c r="J70" s="1">
        <f>SUM(J71:J79)+J86</f>
        <v>105</v>
      </c>
      <c r="K70" s="1">
        <f>SUM(K71:K79)+K86</f>
        <v>30</v>
      </c>
      <c r="L70" s="1">
        <f>SUM(L71:L79)+K86</f>
        <v>45</v>
      </c>
      <c r="M70" s="1">
        <f aca="true" t="shared" si="31" ref="M70:R70">SUM(M71:M79)+M86</f>
        <v>35</v>
      </c>
      <c r="N70" s="1">
        <f t="shared" si="31"/>
        <v>15</v>
      </c>
      <c r="O70" s="1">
        <f t="shared" si="31"/>
        <v>0</v>
      </c>
      <c r="P70" s="1">
        <f t="shared" si="31"/>
        <v>320</v>
      </c>
      <c r="Q70" s="1">
        <f t="shared" si="31"/>
        <v>6</v>
      </c>
      <c r="R70" s="1">
        <f t="shared" si="31"/>
        <v>31</v>
      </c>
      <c r="S70" s="1">
        <f aca="true" t="shared" si="32" ref="S70:AA70">SUM(S71:S79)+S86</f>
        <v>35</v>
      </c>
      <c r="T70" s="1">
        <f t="shared" si="32"/>
        <v>0</v>
      </c>
      <c r="U70" s="1">
        <f t="shared" si="32"/>
        <v>70</v>
      </c>
      <c r="V70" s="1">
        <f t="shared" si="32"/>
        <v>30</v>
      </c>
      <c r="W70" s="1">
        <f t="shared" si="32"/>
        <v>10</v>
      </c>
      <c r="X70" s="1">
        <f t="shared" si="32"/>
        <v>35</v>
      </c>
      <c r="Y70" s="1">
        <f t="shared" si="32"/>
        <v>15</v>
      </c>
      <c r="Z70" s="1">
        <f t="shared" si="32"/>
        <v>0</v>
      </c>
      <c r="AA70" s="1">
        <f t="shared" si="32"/>
        <v>195</v>
      </c>
      <c r="AB70" s="1" t="e">
        <f>AB71+AB72+AB74+AB77+AB78+#REF!+AB79</f>
        <v>#REF!</v>
      </c>
      <c r="AC70" s="1" t="e">
        <f>AC71+AC72+AC74+AC77+AC78+#REF!+AC79</f>
        <v>#REF!</v>
      </c>
      <c r="AD70" s="1" t="e">
        <f>AD71+AD72+AD74+AD77+AD78+#REF!+AD79</f>
        <v>#REF!</v>
      </c>
      <c r="AE70" s="1" t="e">
        <f>AE71+AE72+AE74+AE77+AE78+#REF!+AE79</f>
        <v>#REF!</v>
      </c>
      <c r="AF70" s="1" t="e">
        <f>AF71+AF72+AF74+AF77+AF78+#REF!+AF79+#REF!+#REF!+#REF!</f>
        <v>#REF!</v>
      </c>
    </row>
    <row r="71" spans="1:32" ht="27.75" customHeight="1" thickBot="1">
      <c r="A71" s="312" t="s">
        <v>127</v>
      </c>
      <c r="B71" s="312" t="s">
        <v>48</v>
      </c>
      <c r="C71" s="82" t="s">
        <v>9</v>
      </c>
      <c r="D71" s="79" t="s">
        <v>41</v>
      </c>
      <c r="E71" s="76" t="s">
        <v>50</v>
      </c>
      <c r="F71" s="329"/>
      <c r="G71" s="16">
        <v>2</v>
      </c>
      <c r="H71" s="37"/>
      <c r="I71" s="37"/>
      <c r="J71" s="17"/>
      <c r="K71" s="17">
        <v>30</v>
      </c>
      <c r="L71" s="17"/>
      <c r="M71" s="17"/>
      <c r="N71" s="17"/>
      <c r="O71" s="24"/>
      <c r="P71" s="12">
        <f aca="true" t="shared" si="33" ref="P71:P85">SUM(H71:O71)</f>
        <v>30</v>
      </c>
      <c r="Q71" s="9">
        <v>1</v>
      </c>
      <c r="R71" s="16">
        <v>2</v>
      </c>
      <c r="S71" s="37"/>
      <c r="T71" s="37"/>
      <c r="U71" s="17"/>
      <c r="V71" s="17">
        <v>30</v>
      </c>
      <c r="W71" s="17"/>
      <c r="X71" s="17"/>
      <c r="Y71" s="3"/>
      <c r="Z71" s="25"/>
      <c r="AA71" s="12">
        <f aca="true" t="shared" si="34" ref="AA71:AA76">SUM(S71:Z71)</f>
        <v>30</v>
      </c>
      <c r="AB71" s="15">
        <f t="shared" si="28"/>
        <v>1</v>
      </c>
      <c r="AC71" s="26">
        <f>IF(Q71=1,SUM(H71:O71))</f>
        <v>30</v>
      </c>
      <c r="AD71" s="27">
        <f>IF(Q71=1,G71)</f>
        <v>2</v>
      </c>
      <c r="AE71" s="28">
        <f>IF(AB71=1,SUM(S71:Z71))</f>
        <v>30</v>
      </c>
      <c r="AF71" s="29">
        <f>IF(AB71=1,R71)</f>
        <v>2</v>
      </c>
    </row>
    <row r="72" spans="1:32" ht="25.5" customHeight="1">
      <c r="A72" s="323"/>
      <c r="B72" s="323"/>
      <c r="C72" s="207" t="s">
        <v>58</v>
      </c>
      <c r="D72" s="80" t="s">
        <v>41</v>
      </c>
      <c r="E72" s="77"/>
      <c r="F72" s="329"/>
      <c r="G72" s="63">
        <v>1</v>
      </c>
      <c r="H72" s="56"/>
      <c r="I72" s="56"/>
      <c r="J72" s="18"/>
      <c r="K72" s="18"/>
      <c r="L72" s="18"/>
      <c r="M72" s="18">
        <v>20</v>
      </c>
      <c r="N72" s="18"/>
      <c r="O72" s="33"/>
      <c r="P72" s="14">
        <f t="shared" si="33"/>
        <v>20</v>
      </c>
      <c r="Q72" s="11"/>
      <c r="R72" s="63">
        <v>1</v>
      </c>
      <c r="S72" s="56"/>
      <c r="T72" s="56"/>
      <c r="U72" s="18"/>
      <c r="V72" s="18"/>
      <c r="W72" s="18"/>
      <c r="X72" s="18">
        <v>20</v>
      </c>
      <c r="Y72" s="4"/>
      <c r="Z72" s="34"/>
      <c r="AA72" s="14">
        <f t="shared" si="34"/>
        <v>20</v>
      </c>
      <c r="AB72" s="87">
        <f t="shared" si="28"/>
        <v>0</v>
      </c>
      <c r="AC72" s="26" t="b">
        <f aca="true" t="shared" si="35" ref="AC72:AC85">IF(Q72=1,SUM(H72:O72))</f>
        <v>0</v>
      </c>
      <c r="AD72" s="27" t="b">
        <f aca="true" t="shared" si="36" ref="AD72:AD88">IF(Q72=1,G72)</f>
        <v>0</v>
      </c>
      <c r="AE72" s="28" t="b">
        <f aca="true" t="shared" si="37" ref="AE72:AE88">IF(AB72=1,SUM(S72:Z72))</f>
        <v>0</v>
      </c>
      <c r="AF72" s="29" t="b">
        <f aca="true" t="shared" si="38" ref="AF72:AF88">IF(AB72=1,R72)</f>
        <v>0</v>
      </c>
    </row>
    <row r="73" spans="1:32" ht="25.5" customHeight="1">
      <c r="A73" s="323"/>
      <c r="B73" s="323"/>
      <c r="C73" s="89" t="s">
        <v>126</v>
      </c>
      <c r="D73" s="102" t="s">
        <v>41</v>
      </c>
      <c r="E73" s="141"/>
      <c r="F73" s="329"/>
      <c r="G73" s="65">
        <v>1</v>
      </c>
      <c r="H73" s="61"/>
      <c r="I73" s="61"/>
      <c r="J73" s="149"/>
      <c r="K73" s="149"/>
      <c r="L73" s="149"/>
      <c r="M73" s="149">
        <v>15</v>
      </c>
      <c r="N73" s="149"/>
      <c r="O73" s="191"/>
      <c r="P73" s="50">
        <f>SUM(H73:O73)</f>
        <v>15</v>
      </c>
      <c r="Q73" s="51"/>
      <c r="R73" s="65">
        <v>1</v>
      </c>
      <c r="S73" s="61"/>
      <c r="T73" s="61"/>
      <c r="U73" s="149"/>
      <c r="V73" s="149"/>
      <c r="W73" s="149"/>
      <c r="X73" s="149">
        <v>15</v>
      </c>
      <c r="Y73" s="48"/>
      <c r="Z73" s="49"/>
      <c r="AA73" s="50">
        <f t="shared" si="34"/>
        <v>15</v>
      </c>
      <c r="AB73" s="196"/>
      <c r="AC73" s="197"/>
      <c r="AD73" s="198" t="b">
        <f t="shared" si="36"/>
        <v>0</v>
      </c>
      <c r="AE73" s="199"/>
      <c r="AF73" s="200"/>
    </row>
    <row r="74" spans="1:32" ht="63" customHeight="1" thickBot="1">
      <c r="A74" s="313"/>
      <c r="B74" s="313"/>
      <c r="C74" s="189" t="s">
        <v>10</v>
      </c>
      <c r="D74" s="120" t="s">
        <v>43</v>
      </c>
      <c r="E74" s="201" t="s">
        <v>50</v>
      </c>
      <c r="F74" s="329"/>
      <c r="G74" s="156">
        <v>5</v>
      </c>
      <c r="H74" s="202"/>
      <c r="I74" s="202"/>
      <c r="J74" s="203"/>
      <c r="K74" s="203"/>
      <c r="L74" s="203"/>
      <c r="M74" s="203"/>
      <c r="N74" s="203">
        <v>15</v>
      </c>
      <c r="O74" s="204"/>
      <c r="P74" s="205">
        <f t="shared" si="33"/>
        <v>15</v>
      </c>
      <c r="Q74" s="206">
        <v>1</v>
      </c>
      <c r="R74" s="156">
        <v>5</v>
      </c>
      <c r="S74" s="202"/>
      <c r="T74" s="202"/>
      <c r="U74" s="203"/>
      <c r="V74" s="203"/>
      <c r="W74" s="203"/>
      <c r="X74" s="203"/>
      <c r="Y74" s="203">
        <v>15</v>
      </c>
      <c r="Z74" s="204"/>
      <c r="AA74" s="205">
        <f t="shared" si="34"/>
        <v>15</v>
      </c>
      <c r="AB74" s="130">
        <f t="shared" si="28"/>
        <v>1</v>
      </c>
      <c r="AC74" s="192">
        <f t="shared" si="35"/>
        <v>15</v>
      </c>
      <c r="AD74" s="193">
        <f t="shared" si="36"/>
        <v>5</v>
      </c>
      <c r="AE74" s="194">
        <f t="shared" si="37"/>
        <v>15</v>
      </c>
      <c r="AF74" s="195">
        <f t="shared" si="38"/>
        <v>5</v>
      </c>
    </row>
    <row r="75" spans="1:32" ht="63" customHeight="1">
      <c r="A75" s="312" t="s">
        <v>128</v>
      </c>
      <c r="B75" s="312"/>
      <c r="C75" s="82" t="s">
        <v>129</v>
      </c>
      <c r="D75" s="79" t="s">
        <v>41</v>
      </c>
      <c r="E75" s="76"/>
      <c r="F75" s="329"/>
      <c r="G75" s="65">
        <v>2</v>
      </c>
      <c r="H75" s="61"/>
      <c r="I75" s="61"/>
      <c r="J75" s="48">
        <v>15</v>
      </c>
      <c r="K75" s="48"/>
      <c r="L75" s="48">
        <v>15</v>
      </c>
      <c r="M75" s="48"/>
      <c r="N75" s="48"/>
      <c r="O75" s="49"/>
      <c r="P75" s="50">
        <f>SUM(H75:O75)</f>
        <v>30</v>
      </c>
      <c r="Q75" s="51"/>
      <c r="R75" s="65">
        <v>2</v>
      </c>
      <c r="S75" s="61"/>
      <c r="T75" s="61"/>
      <c r="U75" s="48">
        <v>10</v>
      </c>
      <c r="V75" s="48"/>
      <c r="W75" s="48"/>
      <c r="X75" s="48"/>
      <c r="Y75" s="48"/>
      <c r="Z75" s="49"/>
      <c r="AA75" s="50">
        <f t="shared" si="34"/>
        <v>10</v>
      </c>
      <c r="AB75" s="130"/>
      <c r="AC75" s="192"/>
      <c r="AD75" s="193"/>
      <c r="AE75" s="194"/>
      <c r="AF75" s="195"/>
    </row>
    <row r="76" spans="1:32" ht="63" customHeight="1" thickBot="1">
      <c r="A76" s="313"/>
      <c r="B76" s="313"/>
      <c r="C76" s="89" t="s">
        <v>130</v>
      </c>
      <c r="D76" s="102" t="s">
        <v>41</v>
      </c>
      <c r="E76" s="109"/>
      <c r="F76" s="329"/>
      <c r="G76" s="65">
        <v>2</v>
      </c>
      <c r="H76" s="61">
        <v>30</v>
      </c>
      <c r="I76" s="61"/>
      <c r="J76" s="48"/>
      <c r="K76" s="48"/>
      <c r="L76" s="48"/>
      <c r="M76" s="48"/>
      <c r="N76" s="48"/>
      <c r="O76" s="49"/>
      <c r="P76" s="50">
        <f>SUM(H76:O76)</f>
        <v>30</v>
      </c>
      <c r="Q76" s="51"/>
      <c r="R76" s="65">
        <v>2</v>
      </c>
      <c r="S76" s="61">
        <v>10</v>
      </c>
      <c r="T76" s="61"/>
      <c r="U76" s="48"/>
      <c r="V76" s="48"/>
      <c r="W76" s="48"/>
      <c r="X76" s="48"/>
      <c r="Y76" s="48"/>
      <c r="Z76" s="49"/>
      <c r="AA76" s="50">
        <f t="shared" si="34"/>
        <v>10</v>
      </c>
      <c r="AB76" s="130"/>
      <c r="AC76" s="192"/>
      <c r="AD76" s="193"/>
      <c r="AE76" s="194"/>
      <c r="AF76" s="195"/>
    </row>
    <row r="77" spans="1:32" ht="43.5" customHeight="1" thickBot="1">
      <c r="A77" s="330" t="s">
        <v>134</v>
      </c>
      <c r="B77" s="324"/>
      <c r="C77" s="104" t="s">
        <v>137</v>
      </c>
      <c r="D77" s="82" t="s">
        <v>41</v>
      </c>
      <c r="E77" s="76"/>
      <c r="F77" s="329"/>
      <c r="G77" s="16">
        <v>4</v>
      </c>
      <c r="H77" s="37">
        <v>15</v>
      </c>
      <c r="I77" s="37"/>
      <c r="J77" s="3">
        <v>15</v>
      </c>
      <c r="K77" s="3"/>
      <c r="L77" s="3"/>
      <c r="M77" s="3"/>
      <c r="N77" s="3"/>
      <c r="O77" s="25"/>
      <c r="P77" s="12">
        <f t="shared" si="33"/>
        <v>30</v>
      </c>
      <c r="Q77" s="9">
        <v>1</v>
      </c>
      <c r="R77" s="16">
        <v>4</v>
      </c>
      <c r="S77" s="37">
        <v>10</v>
      </c>
      <c r="T77" s="37"/>
      <c r="U77" s="3">
        <v>10</v>
      </c>
      <c r="V77" s="3"/>
      <c r="W77" s="3"/>
      <c r="X77" s="3"/>
      <c r="Y77" s="3"/>
      <c r="Z77" s="25"/>
      <c r="AA77" s="12">
        <f aca="true" t="shared" si="39" ref="AA77:AA85">SUM(S77:Z77)</f>
        <v>20</v>
      </c>
      <c r="AB77" s="15">
        <f t="shared" si="28"/>
        <v>1</v>
      </c>
      <c r="AC77" s="26">
        <f t="shared" si="35"/>
        <v>30</v>
      </c>
      <c r="AD77" s="27">
        <f t="shared" si="36"/>
        <v>4</v>
      </c>
      <c r="AE77" s="28">
        <f t="shared" si="37"/>
        <v>20</v>
      </c>
      <c r="AF77" s="29">
        <f t="shared" si="38"/>
        <v>4</v>
      </c>
    </row>
    <row r="78" spans="1:32" ht="30.75" customHeight="1" thickBot="1">
      <c r="A78" s="331"/>
      <c r="B78" s="325"/>
      <c r="C78" s="308" t="s">
        <v>138</v>
      </c>
      <c r="D78" s="85" t="s">
        <v>41</v>
      </c>
      <c r="E78" s="77"/>
      <c r="F78" s="329"/>
      <c r="G78" s="63">
        <v>3</v>
      </c>
      <c r="H78" s="56">
        <v>15</v>
      </c>
      <c r="I78" s="56"/>
      <c r="J78" s="4"/>
      <c r="K78" s="4"/>
      <c r="L78" s="4">
        <v>15</v>
      </c>
      <c r="M78" s="4"/>
      <c r="N78" s="4"/>
      <c r="O78" s="34"/>
      <c r="P78" s="14">
        <f t="shared" si="33"/>
        <v>30</v>
      </c>
      <c r="Q78" s="11">
        <v>1</v>
      </c>
      <c r="R78" s="63">
        <v>3</v>
      </c>
      <c r="S78" s="56"/>
      <c r="T78" s="56"/>
      <c r="U78" s="4">
        <v>10</v>
      </c>
      <c r="V78" s="4"/>
      <c r="W78" s="4"/>
      <c r="X78" s="4"/>
      <c r="Y78" s="4"/>
      <c r="Z78" s="34"/>
      <c r="AA78" s="14">
        <f t="shared" si="39"/>
        <v>10</v>
      </c>
      <c r="AB78" s="87">
        <f t="shared" si="28"/>
        <v>1</v>
      </c>
      <c r="AC78" s="26">
        <f t="shared" si="35"/>
        <v>30</v>
      </c>
      <c r="AD78" s="27">
        <f t="shared" si="36"/>
        <v>3</v>
      </c>
      <c r="AE78" s="28">
        <f t="shared" si="37"/>
        <v>10</v>
      </c>
      <c r="AF78" s="29">
        <f t="shared" si="38"/>
        <v>3</v>
      </c>
    </row>
    <row r="79" spans="1:32" ht="45" customHeight="1" thickBot="1">
      <c r="A79" s="331"/>
      <c r="B79" s="325"/>
      <c r="C79" s="105" t="s">
        <v>139</v>
      </c>
      <c r="D79" s="102" t="s">
        <v>41</v>
      </c>
      <c r="E79" s="78"/>
      <c r="F79" s="329"/>
      <c r="G79" s="63">
        <v>5</v>
      </c>
      <c r="H79" s="56"/>
      <c r="I79" s="56"/>
      <c r="J79" s="4">
        <v>15</v>
      </c>
      <c r="K79" s="4"/>
      <c r="L79" s="4">
        <v>15</v>
      </c>
      <c r="M79" s="4"/>
      <c r="N79" s="4"/>
      <c r="O79" s="34"/>
      <c r="P79" s="14">
        <f t="shared" si="33"/>
        <v>30</v>
      </c>
      <c r="Q79" s="11">
        <v>1</v>
      </c>
      <c r="R79" s="63">
        <v>5</v>
      </c>
      <c r="S79" s="56"/>
      <c r="T79" s="56"/>
      <c r="U79" s="4">
        <v>10</v>
      </c>
      <c r="V79" s="4"/>
      <c r="W79" s="4">
        <v>10</v>
      </c>
      <c r="X79" s="4"/>
      <c r="Y79" s="4"/>
      <c r="Z79" s="34"/>
      <c r="AA79" s="13">
        <f t="shared" si="39"/>
        <v>20</v>
      </c>
      <c r="AB79" s="88">
        <f t="shared" si="28"/>
        <v>1</v>
      </c>
      <c r="AC79" s="26">
        <f t="shared" si="35"/>
        <v>30</v>
      </c>
      <c r="AD79" s="27">
        <f t="shared" si="36"/>
        <v>5</v>
      </c>
      <c r="AE79" s="28">
        <f t="shared" si="37"/>
        <v>20</v>
      </c>
      <c r="AF79" s="29">
        <f t="shared" si="38"/>
        <v>5</v>
      </c>
    </row>
    <row r="80" spans="1:32" ht="48.75" customHeight="1" thickBot="1">
      <c r="A80" s="330" t="s">
        <v>136</v>
      </c>
      <c r="B80" s="384"/>
      <c r="C80" s="104" t="s">
        <v>131</v>
      </c>
      <c r="D80" s="82" t="s">
        <v>41</v>
      </c>
      <c r="E80" s="76"/>
      <c r="F80" s="329"/>
      <c r="G80" s="16">
        <v>4</v>
      </c>
      <c r="H80" s="37">
        <v>15</v>
      </c>
      <c r="I80" s="37"/>
      <c r="J80" s="3">
        <v>15</v>
      </c>
      <c r="K80" s="3"/>
      <c r="L80" s="3"/>
      <c r="M80" s="3"/>
      <c r="N80" s="3"/>
      <c r="O80" s="25"/>
      <c r="P80" s="12">
        <f>SUM(H80:O80)</f>
        <v>30</v>
      </c>
      <c r="Q80" s="9">
        <v>1</v>
      </c>
      <c r="R80" s="16">
        <v>4</v>
      </c>
      <c r="S80" s="37">
        <v>10</v>
      </c>
      <c r="T80" s="37"/>
      <c r="U80" s="3">
        <v>10</v>
      </c>
      <c r="V80" s="3"/>
      <c r="W80" s="3"/>
      <c r="X80" s="3"/>
      <c r="Y80" s="3"/>
      <c r="Z80" s="25"/>
      <c r="AA80" s="12">
        <f t="shared" si="39"/>
        <v>20</v>
      </c>
      <c r="AB80" s="15">
        <f t="shared" si="28"/>
        <v>1</v>
      </c>
      <c r="AC80" s="26">
        <f t="shared" si="35"/>
        <v>30</v>
      </c>
      <c r="AD80" s="27">
        <f t="shared" si="36"/>
        <v>4</v>
      </c>
      <c r="AE80" s="28">
        <f t="shared" si="37"/>
        <v>20</v>
      </c>
      <c r="AF80" s="29">
        <f t="shared" si="38"/>
        <v>4</v>
      </c>
    </row>
    <row r="81" spans="1:32" ht="28.5" customHeight="1" thickBot="1">
      <c r="A81" s="331"/>
      <c r="B81" s="385"/>
      <c r="C81" s="306" t="s">
        <v>132</v>
      </c>
      <c r="D81" s="85" t="s">
        <v>41</v>
      </c>
      <c r="E81" s="77"/>
      <c r="F81" s="329"/>
      <c r="G81" s="63">
        <v>3</v>
      </c>
      <c r="H81" s="56">
        <v>15</v>
      </c>
      <c r="I81" s="56"/>
      <c r="J81" s="4"/>
      <c r="K81" s="4"/>
      <c r="L81" s="4">
        <v>15</v>
      </c>
      <c r="M81" s="4"/>
      <c r="N81" s="4"/>
      <c r="O81" s="34"/>
      <c r="P81" s="14">
        <f>SUM(H81:O81)</f>
        <v>30</v>
      </c>
      <c r="Q81" s="11">
        <v>1</v>
      </c>
      <c r="R81" s="63">
        <v>3</v>
      </c>
      <c r="S81" s="56"/>
      <c r="T81" s="56"/>
      <c r="U81" s="4">
        <v>10</v>
      </c>
      <c r="V81" s="4"/>
      <c r="W81" s="4"/>
      <c r="X81" s="4"/>
      <c r="Y81" s="4"/>
      <c r="Z81" s="34"/>
      <c r="AA81" s="14">
        <f t="shared" si="39"/>
        <v>10</v>
      </c>
      <c r="AB81" s="87">
        <f t="shared" si="28"/>
        <v>1</v>
      </c>
      <c r="AC81" s="26">
        <f t="shared" si="35"/>
        <v>30</v>
      </c>
      <c r="AD81" s="27">
        <f t="shared" si="36"/>
        <v>3</v>
      </c>
      <c r="AE81" s="28">
        <f t="shared" si="37"/>
        <v>10</v>
      </c>
      <c r="AF81" s="29">
        <f t="shared" si="38"/>
        <v>3</v>
      </c>
    </row>
    <row r="82" spans="1:32" ht="41.25" customHeight="1" thickBot="1">
      <c r="A82" s="331"/>
      <c r="B82" s="385"/>
      <c r="C82" s="105" t="s">
        <v>133</v>
      </c>
      <c r="D82" s="102" t="s">
        <v>41</v>
      </c>
      <c r="E82" s="78"/>
      <c r="F82" s="329"/>
      <c r="G82" s="63">
        <v>5</v>
      </c>
      <c r="H82" s="56"/>
      <c r="I82" s="56"/>
      <c r="J82" s="4">
        <v>15</v>
      </c>
      <c r="K82" s="4"/>
      <c r="L82" s="4">
        <v>15</v>
      </c>
      <c r="M82" s="4"/>
      <c r="N82" s="4"/>
      <c r="O82" s="34"/>
      <c r="P82" s="14">
        <f>SUM(H82:O82)</f>
        <v>30</v>
      </c>
      <c r="Q82" s="11">
        <v>1</v>
      </c>
      <c r="R82" s="63">
        <v>5</v>
      </c>
      <c r="S82" s="56"/>
      <c r="T82" s="56"/>
      <c r="U82" s="4">
        <v>10</v>
      </c>
      <c r="V82" s="4"/>
      <c r="W82" s="4">
        <v>10</v>
      </c>
      <c r="X82" s="4"/>
      <c r="Y82" s="4"/>
      <c r="Z82" s="34"/>
      <c r="AA82" s="13">
        <f t="shared" si="39"/>
        <v>20</v>
      </c>
      <c r="AB82" s="88">
        <f t="shared" si="28"/>
        <v>1</v>
      </c>
      <c r="AC82" s="26">
        <f t="shared" si="35"/>
        <v>30</v>
      </c>
      <c r="AD82" s="27">
        <f t="shared" si="36"/>
        <v>5</v>
      </c>
      <c r="AE82" s="28">
        <f t="shared" si="37"/>
        <v>20</v>
      </c>
      <c r="AF82" s="29">
        <f t="shared" si="38"/>
        <v>5</v>
      </c>
    </row>
    <row r="83" spans="1:32" ht="30" customHeight="1" thickBot="1">
      <c r="A83" s="330" t="s">
        <v>135</v>
      </c>
      <c r="B83" s="386"/>
      <c r="C83" s="104" t="s">
        <v>140</v>
      </c>
      <c r="D83" s="79" t="s">
        <v>41</v>
      </c>
      <c r="E83" s="100"/>
      <c r="F83" s="329"/>
      <c r="G83" s="16">
        <v>4</v>
      </c>
      <c r="H83" s="37">
        <v>15</v>
      </c>
      <c r="I83" s="37"/>
      <c r="J83" s="3">
        <v>15</v>
      </c>
      <c r="K83" s="3"/>
      <c r="L83" s="3"/>
      <c r="M83" s="3"/>
      <c r="N83" s="3"/>
      <c r="O83" s="25"/>
      <c r="P83" s="12">
        <f>SUM(H83:O83)</f>
        <v>30</v>
      </c>
      <c r="Q83" s="9">
        <v>1</v>
      </c>
      <c r="R83" s="16">
        <v>4</v>
      </c>
      <c r="S83" s="37">
        <v>10</v>
      </c>
      <c r="T83" s="37"/>
      <c r="U83" s="3">
        <v>10</v>
      </c>
      <c r="V83" s="3"/>
      <c r="W83" s="3"/>
      <c r="X83" s="3"/>
      <c r="Y83" s="3"/>
      <c r="Z83" s="25"/>
      <c r="AA83" s="12">
        <f t="shared" si="39"/>
        <v>20</v>
      </c>
      <c r="AB83" s="15">
        <f t="shared" si="28"/>
        <v>1</v>
      </c>
      <c r="AC83" s="26">
        <f t="shared" si="35"/>
        <v>30</v>
      </c>
      <c r="AD83" s="27">
        <f t="shared" si="36"/>
        <v>4</v>
      </c>
      <c r="AE83" s="28">
        <f t="shared" si="37"/>
        <v>20</v>
      </c>
      <c r="AF83" s="29">
        <f t="shared" si="38"/>
        <v>4</v>
      </c>
    </row>
    <row r="84" spans="1:32" ht="30" customHeight="1" thickBot="1">
      <c r="A84" s="332"/>
      <c r="B84" s="387"/>
      <c r="C84" s="307" t="s">
        <v>141</v>
      </c>
      <c r="D84" s="80" t="s">
        <v>41</v>
      </c>
      <c r="E84" s="97"/>
      <c r="F84" s="329"/>
      <c r="G84" s="65">
        <v>3</v>
      </c>
      <c r="H84" s="61">
        <v>15</v>
      </c>
      <c r="I84" s="61"/>
      <c r="J84" s="48"/>
      <c r="K84" s="48"/>
      <c r="L84" s="48">
        <v>15</v>
      </c>
      <c r="M84" s="48"/>
      <c r="N84" s="48"/>
      <c r="O84" s="49"/>
      <c r="P84" s="50">
        <f t="shared" si="33"/>
        <v>30</v>
      </c>
      <c r="Q84" s="51">
        <v>1</v>
      </c>
      <c r="R84" s="65">
        <v>3</v>
      </c>
      <c r="S84" s="56"/>
      <c r="T84" s="56"/>
      <c r="U84" s="4">
        <v>10</v>
      </c>
      <c r="V84" s="4"/>
      <c r="W84" s="4"/>
      <c r="X84" s="48"/>
      <c r="Y84" s="48"/>
      <c r="Z84" s="49"/>
      <c r="AA84" s="14">
        <f t="shared" si="39"/>
        <v>10</v>
      </c>
      <c r="AB84" s="87">
        <f t="shared" si="28"/>
        <v>1</v>
      </c>
      <c r="AC84" s="26">
        <f t="shared" si="35"/>
        <v>30</v>
      </c>
      <c r="AD84" s="27">
        <f t="shared" si="36"/>
        <v>3</v>
      </c>
      <c r="AE84" s="28">
        <f t="shared" si="37"/>
        <v>10</v>
      </c>
      <c r="AF84" s="29">
        <f t="shared" si="38"/>
        <v>3</v>
      </c>
    </row>
    <row r="85" spans="1:32" ht="38.25" customHeight="1" thickBot="1">
      <c r="A85" s="382"/>
      <c r="B85" s="410"/>
      <c r="C85" s="208" t="s">
        <v>142</v>
      </c>
      <c r="D85" s="119" t="s">
        <v>41</v>
      </c>
      <c r="E85" s="98"/>
      <c r="F85" s="329"/>
      <c r="G85" s="64">
        <v>5</v>
      </c>
      <c r="H85" s="60"/>
      <c r="I85" s="60"/>
      <c r="J85" s="35">
        <v>15</v>
      </c>
      <c r="K85" s="35"/>
      <c r="L85" s="35">
        <v>15</v>
      </c>
      <c r="M85" s="35"/>
      <c r="N85" s="35"/>
      <c r="O85" s="36"/>
      <c r="P85" s="71">
        <f t="shared" si="33"/>
        <v>30</v>
      </c>
      <c r="Q85" s="19">
        <v>1</v>
      </c>
      <c r="R85" s="64">
        <v>5</v>
      </c>
      <c r="S85" s="60"/>
      <c r="T85" s="60"/>
      <c r="U85" s="35">
        <v>10</v>
      </c>
      <c r="V85" s="35"/>
      <c r="W85" s="35">
        <v>10</v>
      </c>
      <c r="X85" s="35"/>
      <c r="Y85" s="35"/>
      <c r="Z85" s="36"/>
      <c r="AA85" s="71">
        <f t="shared" si="39"/>
        <v>20</v>
      </c>
      <c r="AB85" s="152">
        <f t="shared" si="28"/>
        <v>1</v>
      </c>
      <c r="AC85" s="72">
        <f t="shared" si="35"/>
        <v>30</v>
      </c>
      <c r="AD85" s="73">
        <f t="shared" si="36"/>
        <v>5</v>
      </c>
      <c r="AE85" s="74">
        <f t="shared" si="37"/>
        <v>20</v>
      </c>
      <c r="AF85" s="75">
        <f t="shared" si="38"/>
        <v>5</v>
      </c>
    </row>
    <row r="86" spans="1:32" ht="38.25" customHeight="1">
      <c r="A86" s="317" t="s">
        <v>144</v>
      </c>
      <c r="B86" s="314"/>
      <c r="C86" s="233" t="s">
        <v>143</v>
      </c>
      <c r="D86" s="94" t="s">
        <v>41</v>
      </c>
      <c r="E86" s="231"/>
      <c r="F86" s="230"/>
      <c r="G86" s="221">
        <v>6</v>
      </c>
      <c r="H86" s="3">
        <v>30</v>
      </c>
      <c r="I86" s="3"/>
      <c r="J86" s="3">
        <v>60</v>
      </c>
      <c r="K86" s="3"/>
      <c r="L86" s="3"/>
      <c r="M86" s="3"/>
      <c r="N86" s="3"/>
      <c r="O86" s="3"/>
      <c r="P86" s="222">
        <f>SUM(H86:O86)</f>
        <v>90</v>
      </c>
      <c r="Q86" s="223">
        <v>1</v>
      </c>
      <c r="R86" s="224">
        <v>6</v>
      </c>
      <c r="S86" s="3">
        <v>15</v>
      </c>
      <c r="T86" s="3"/>
      <c r="U86" s="3">
        <v>30</v>
      </c>
      <c r="V86" s="3"/>
      <c r="W86" s="3"/>
      <c r="X86" s="3"/>
      <c r="Y86" s="3"/>
      <c r="Z86" s="3"/>
      <c r="AA86" s="222">
        <f>SUM(S86:Z86)</f>
        <v>45</v>
      </c>
      <c r="AB86" s="225">
        <f t="shared" si="28"/>
        <v>1</v>
      </c>
      <c r="AC86" s="226"/>
      <c r="AD86" s="226">
        <f t="shared" si="36"/>
        <v>6</v>
      </c>
      <c r="AE86" s="227">
        <f t="shared" si="37"/>
        <v>45</v>
      </c>
      <c r="AF86" s="29">
        <f t="shared" si="38"/>
        <v>6</v>
      </c>
    </row>
    <row r="87" spans="1:32" ht="38.25" customHeight="1">
      <c r="A87" s="318"/>
      <c r="B87" s="315"/>
      <c r="C87" s="209" t="s">
        <v>145</v>
      </c>
      <c r="D87" s="95" t="s">
        <v>41</v>
      </c>
      <c r="E87" s="232"/>
      <c r="F87" s="230"/>
      <c r="G87" s="134">
        <v>6</v>
      </c>
      <c r="H87" s="4">
        <v>30</v>
      </c>
      <c r="I87" s="4"/>
      <c r="J87" s="4">
        <v>60</v>
      </c>
      <c r="K87" s="4"/>
      <c r="L87" s="4"/>
      <c r="M87" s="4"/>
      <c r="N87" s="4"/>
      <c r="O87" s="4"/>
      <c r="P87" s="132">
        <f>SUM(H87:O87)</f>
        <v>90</v>
      </c>
      <c r="Q87" s="114">
        <v>1</v>
      </c>
      <c r="R87" s="131">
        <v>6</v>
      </c>
      <c r="S87" s="4">
        <v>15</v>
      </c>
      <c r="T87" s="4"/>
      <c r="U87" s="4">
        <v>30</v>
      </c>
      <c r="V87" s="4"/>
      <c r="W87" s="4"/>
      <c r="X87" s="4"/>
      <c r="Y87" s="4"/>
      <c r="Z87" s="4"/>
      <c r="AA87" s="132">
        <f>SUM(S87:Z87)</f>
        <v>45</v>
      </c>
      <c r="AB87" s="115">
        <f t="shared" si="28"/>
        <v>1</v>
      </c>
      <c r="AC87" s="210"/>
      <c r="AD87" s="210">
        <f t="shared" si="36"/>
        <v>6</v>
      </c>
      <c r="AE87" s="211">
        <f t="shared" si="37"/>
        <v>45</v>
      </c>
      <c r="AF87" s="200">
        <f t="shared" si="38"/>
        <v>6</v>
      </c>
    </row>
    <row r="88" spans="1:32" ht="74.25" customHeight="1" thickBot="1">
      <c r="A88" s="319"/>
      <c r="B88" s="316"/>
      <c r="C88" s="212" t="s">
        <v>146</v>
      </c>
      <c r="D88" s="229" t="s">
        <v>41</v>
      </c>
      <c r="E88" s="228"/>
      <c r="F88" s="23"/>
      <c r="G88" s="213">
        <v>6</v>
      </c>
      <c r="H88" s="203">
        <v>30</v>
      </c>
      <c r="I88" s="203"/>
      <c r="J88" s="203">
        <v>60</v>
      </c>
      <c r="K88" s="203"/>
      <c r="L88" s="203"/>
      <c r="M88" s="203"/>
      <c r="N88" s="203"/>
      <c r="O88" s="203"/>
      <c r="P88" s="214">
        <f>SUM(H88:O88)</f>
        <v>90</v>
      </c>
      <c r="Q88" s="215">
        <v>1</v>
      </c>
      <c r="R88" s="216">
        <v>6</v>
      </c>
      <c r="S88" s="203">
        <v>15</v>
      </c>
      <c r="T88" s="203"/>
      <c r="U88" s="203">
        <v>30</v>
      </c>
      <c r="V88" s="203"/>
      <c r="W88" s="203"/>
      <c r="X88" s="203"/>
      <c r="Y88" s="203"/>
      <c r="Z88" s="203"/>
      <c r="AA88" s="214">
        <f>SUM(S88:Z88)</f>
        <v>45</v>
      </c>
      <c r="AB88" s="217">
        <f t="shared" si="28"/>
        <v>1</v>
      </c>
      <c r="AC88" s="218"/>
      <c r="AD88" s="218">
        <f t="shared" si="36"/>
        <v>6</v>
      </c>
      <c r="AE88" s="219">
        <f t="shared" si="37"/>
        <v>45</v>
      </c>
      <c r="AF88" s="220">
        <f t="shared" si="38"/>
        <v>6</v>
      </c>
    </row>
    <row r="89" spans="1:32" ht="20.25" customHeight="1" thickBot="1">
      <c r="A89" s="400" t="s">
        <v>17</v>
      </c>
      <c r="B89" s="401"/>
      <c r="C89" s="401"/>
      <c r="D89" s="401"/>
      <c r="E89" s="402"/>
      <c r="F89" s="328" t="s">
        <v>17</v>
      </c>
      <c r="G89" s="156">
        <f aca="true" t="shared" si="40" ref="G89:O89">SUM(G90:G95)</f>
        <v>32</v>
      </c>
      <c r="H89" s="156">
        <f t="shared" si="40"/>
        <v>90</v>
      </c>
      <c r="I89" s="156">
        <f t="shared" si="40"/>
        <v>4</v>
      </c>
      <c r="J89" s="156">
        <f t="shared" si="40"/>
        <v>75</v>
      </c>
      <c r="K89" s="156">
        <f t="shared" si="40"/>
        <v>0</v>
      </c>
      <c r="L89" s="156">
        <f t="shared" si="40"/>
        <v>45</v>
      </c>
      <c r="M89" s="156">
        <f t="shared" si="40"/>
        <v>0</v>
      </c>
      <c r="N89" s="156">
        <f t="shared" si="40"/>
        <v>15</v>
      </c>
      <c r="O89" s="156">
        <f t="shared" si="40"/>
        <v>360</v>
      </c>
      <c r="P89" s="156">
        <f>SUM(P90:P95)</f>
        <v>589</v>
      </c>
      <c r="Q89" s="156">
        <f aca="true" t="shared" si="41" ref="Q89:Z89">SUM(Q90:Q95)</f>
        <v>2</v>
      </c>
      <c r="R89" s="156">
        <f t="shared" si="41"/>
        <v>32</v>
      </c>
      <c r="S89" s="156">
        <f t="shared" si="41"/>
        <v>40</v>
      </c>
      <c r="T89" s="156">
        <f t="shared" si="41"/>
        <v>4</v>
      </c>
      <c r="U89" s="156">
        <f t="shared" si="41"/>
        <v>60</v>
      </c>
      <c r="V89" s="156">
        <f t="shared" si="41"/>
        <v>0</v>
      </c>
      <c r="W89" s="156">
        <f t="shared" si="41"/>
        <v>26</v>
      </c>
      <c r="X89" s="156">
        <f t="shared" si="41"/>
        <v>0</v>
      </c>
      <c r="Y89" s="156">
        <f t="shared" si="41"/>
        <v>15</v>
      </c>
      <c r="Z89" s="156">
        <f t="shared" si="41"/>
        <v>360</v>
      </c>
      <c r="AA89" s="156">
        <f>SUM(AA90:AA95)</f>
        <v>505</v>
      </c>
      <c r="AB89" s="156">
        <f>AB90+AB91+AB93</f>
        <v>1</v>
      </c>
      <c r="AC89" s="156">
        <f>AC90+AC91+AC93</f>
        <v>15</v>
      </c>
      <c r="AD89" s="156">
        <f>AD90+AD91+AD93</f>
        <v>5</v>
      </c>
      <c r="AE89" s="156">
        <f>AE90+AE91+AE93</f>
        <v>15</v>
      </c>
      <c r="AF89" s="156">
        <f>AF90+AF91+AF93</f>
        <v>5</v>
      </c>
    </row>
    <row r="90" spans="1:32" s="38" customFormat="1" ht="51.75" customHeight="1">
      <c r="A90" s="320" t="s">
        <v>148</v>
      </c>
      <c r="B90" s="238" t="s">
        <v>46</v>
      </c>
      <c r="C90" s="238" t="s">
        <v>10</v>
      </c>
      <c r="D90" s="239" t="s">
        <v>43</v>
      </c>
      <c r="E90" s="279"/>
      <c r="F90" s="329"/>
      <c r="G90" s="45">
        <v>5</v>
      </c>
      <c r="H90" s="262"/>
      <c r="I90" s="262"/>
      <c r="J90" s="263"/>
      <c r="K90" s="263"/>
      <c r="L90" s="263"/>
      <c r="M90" s="263"/>
      <c r="N90" s="234">
        <v>15</v>
      </c>
      <c r="O90" s="264"/>
      <c r="P90" s="47">
        <f aca="true" t="shared" si="42" ref="P90:P97">SUM(H90:O90)</f>
        <v>15</v>
      </c>
      <c r="Q90" s="9">
        <v>1</v>
      </c>
      <c r="R90" s="45">
        <v>5</v>
      </c>
      <c r="S90" s="265"/>
      <c r="T90" s="265"/>
      <c r="U90" s="234"/>
      <c r="V90" s="234"/>
      <c r="W90" s="234"/>
      <c r="X90" s="234"/>
      <c r="Y90" s="234">
        <v>15</v>
      </c>
      <c r="Z90" s="264"/>
      <c r="AA90" s="47">
        <f aca="true" t="shared" si="43" ref="AA90:AA97">SUM(S90:Z90)</f>
        <v>15</v>
      </c>
      <c r="AB90" s="15">
        <f t="shared" si="28"/>
        <v>1</v>
      </c>
      <c r="AC90" s="246">
        <f>IF(Q90=1,SUM(H90:O90))</f>
        <v>15</v>
      </c>
      <c r="AD90" s="247">
        <f>IF(Q90=1,G90)</f>
        <v>5</v>
      </c>
      <c r="AE90" s="248">
        <f>IF(AB90=1,SUM(S90:Z90))</f>
        <v>15</v>
      </c>
      <c r="AF90" s="249">
        <f>IF(AB90=1,R90)</f>
        <v>5</v>
      </c>
    </row>
    <row r="91" spans="1:32" s="38" customFormat="1" ht="39" customHeight="1">
      <c r="A91" s="321"/>
      <c r="B91" s="237" t="s">
        <v>53</v>
      </c>
      <c r="C91" s="237" t="s">
        <v>47</v>
      </c>
      <c r="D91" s="240" t="s">
        <v>43</v>
      </c>
      <c r="E91" s="280"/>
      <c r="F91" s="329"/>
      <c r="G91" s="243">
        <v>15</v>
      </c>
      <c r="H91" s="266"/>
      <c r="I91" s="266"/>
      <c r="J91" s="267"/>
      <c r="K91" s="267"/>
      <c r="L91" s="267"/>
      <c r="M91" s="267"/>
      <c r="N91" s="268"/>
      <c r="O91" s="244">
        <v>360</v>
      </c>
      <c r="P91" s="245">
        <f t="shared" si="42"/>
        <v>360</v>
      </c>
      <c r="Q91" s="11"/>
      <c r="R91" s="243">
        <v>15</v>
      </c>
      <c r="S91" s="269"/>
      <c r="T91" s="269"/>
      <c r="U91" s="268"/>
      <c r="V91" s="268"/>
      <c r="W91" s="268"/>
      <c r="X91" s="268"/>
      <c r="Y91" s="268"/>
      <c r="Z91" s="244">
        <v>360</v>
      </c>
      <c r="AA91" s="245">
        <f t="shared" si="43"/>
        <v>360</v>
      </c>
      <c r="AB91" s="87">
        <f t="shared" si="28"/>
        <v>0</v>
      </c>
      <c r="AC91" s="113" t="b">
        <f>IF(Q91=1,SUM(H91:O91))</f>
        <v>0</v>
      </c>
      <c r="AD91" s="250" t="b">
        <f>IF(Q91=1,G91)</f>
        <v>0</v>
      </c>
      <c r="AE91" s="251" t="b">
        <f>IF(AB91=1,SUM(S91:Z91))</f>
        <v>0</v>
      </c>
      <c r="AF91" s="252" t="b">
        <f>IF(AB91=1,R91)</f>
        <v>0</v>
      </c>
    </row>
    <row r="92" spans="1:32" s="38" customFormat="1" ht="39" customHeight="1" thickBot="1">
      <c r="A92" s="322"/>
      <c r="B92" s="52"/>
      <c r="C92" s="241" t="s">
        <v>147</v>
      </c>
      <c r="D92" s="31" t="s">
        <v>41</v>
      </c>
      <c r="E92" s="81"/>
      <c r="F92" s="329"/>
      <c r="G92" s="253">
        <v>2</v>
      </c>
      <c r="H92" s="270"/>
      <c r="I92" s="270">
        <v>4</v>
      </c>
      <c r="J92" s="255"/>
      <c r="K92" s="255"/>
      <c r="L92" s="255">
        <v>30</v>
      </c>
      <c r="M92" s="255"/>
      <c r="N92" s="257"/>
      <c r="O92" s="271"/>
      <c r="P92" s="111">
        <f t="shared" si="42"/>
        <v>34</v>
      </c>
      <c r="Q92" s="256"/>
      <c r="R92" s="253">
        <v>2</v>
      </c>
      <c r="S92" s="272"/>
      <c r="T92" s="272">
        <v>4</v>
      </c>
      <c r="U92" s="257"/>
      <c r="V92" s="257"/>
      <c r="W92" s="257">
        <v>16</v>
      </c>
      <c r="X92" s="257"/>
      <c r="Y92" s="257"/>
      <c r="Z92" s="271"/>
      <c r="AA92" s="111">
        <f t="shared" si="43"/>
        <v>20</v>
      </c>
      <c r="AB92" s="112"/>
      <c r="AC92" s="258"/>
      <c r="AD92" s="259"/>
      <c r="AE92" s="260"/>
      <c r="AF92" s="261"/>
    </row>
    <row r="93" spans="1:32" s="69" customFormat="1" ht="52.5" customHeight="1">
      <c r="A93" s="312" t="s">
        <v>149</v>
      </c>
      <c r="B93" s="312"/>
      <c r="C93" s="82" t="s">
        <v>150</v>
      </c>
      <c r="D93" s="79" t="s">
        <v>41</v>
      </c>
      <c r="E93" s="89"/>
      <c r="F93" s="329"/>
      <c r="G93" s="254">
        <v>2</v>
      </c>
      <c r="H93" s="281">
        <v>30</v>
      </c>
      <c r="I93" s="282"/>
      <c r="J93" s="282">
        <v>15</v>
      </c>
      <c r="K93" s="282"/>
      <c r="L93" s="282"/>
      <c r="M93" s="282"/>
      <c r="N93" s="283"/>
      <c r="O93" s="296"/>
      <c r="P93" s="47">
        <f t="shared" si="42"/>
        <v>45</v>
      </c>
      <c r="Q93" s="163"/>
      <c r="R93" s="254">
        <v>2</v>
      </c>
      <c r="S93" s="284">
        <v>10</v>
      </c>
      <c r="T93" s="283"/>
      <c r="U93" s="283"/>
      <c r="V93" s="283"/>
      <c r="W93" s="283"/>
      <c r="X93" s="283"/>
      <c r="Y93" s="283"/>
      <c r="Z93" s="300"/>
      <c r="AA93" s="47">
        <f t="shared" si="43"/>
        <v>10</v>
      </c>
      <c r="AB93" s="303">
        <f t="shared" si="28"/>
        <v>0</v>
      </c>
      <c r="AC93" s="285" t="b">
        <f>IF(Q93=1,SUM(H93:O93))</f>
        <v>0</v>
      </c>
      <c r="AD93" s="285" t="b">
        <f>IF(Q93=1,G93)</f>
        <v>0</v>
      </c>
      <c r="AE93" s="286" t="b">
        <f>IF(AB93=1,SUM(S93:Z93))</f>
        <v>0</v>
      </c>
      <c r="AF93" s="249" t="b">
        <f>IF(AB93=1,R93)</f>
        <v>0</v>
      </c>
    </row>
    <row r="94" spans="1:32" s="38" customFormat="1" ht="69" customHeight="1" thickBot="1">
      <c r="A94" s="323"/>
      <c r="B94" s="313"/>
      <c r="C94" s="83" t="s">
        <v>151</v>
      </c>
      <c r="D94" s="119" t="s">
        <v>41</v>
      </c>
      <c r="E94" s="84"/>
      <c r="F94" s="329"/>
      <c r="G94" s="54">
        <v>2</v>
      </c>
      <c r="H94" s="273">
        <v>30</v>
      </c>
      <c r="I94" s="273"/>
      <c r="J94" s="235"/>
      <c r="K94" s="235"/>
      <c r="L94" s="235">
        <v>15</v>
      </c>
      <c r="M94" s="235"/>
      <c r="N94" s="236"/>
      <c r="O94" s="274"/>
      <c r="P94" s="46">
        <f t="shared" si="42"/>
        <v>45</v>
      </c>
      <c r="Q94" s="278"/>
      <c r="R94" s="54">
        <v>2</v>
      </c>
      <c r="S94" s="275"/>
      <c r="T94" s="275"/>
      <c r="U94" s="236"/>
      <c r="V94" s="236"/>
      <c r="W94" s="236">
        <v>10</v>
      </c>
      <c r="X94" s="236"/>
      <c r="Y94" s="236"/>
      <c r="Z94" s="276"/>
      <c r="AA94" s="111">
        <f t="shared" si="43"/>
        <v>10</v>
      </c>
      <c r="AB94" s="110">
        <f>Q94</f>
        <v>0</v>
      </c>
      <c r="AC94" s="242" t="b">
        <f>IF(Q94=1,SUM(H94:O94))</f>
        <v>0</v>
      </c>
      <c r="AD94" s="66" t="b">
        <f>IF(Q94=1,G94)</f>
        <v>0</v>
      </c>
      <c r="AE94" s="67" t="b">
        <f>IF(AB94=1,SUM(S94:Z94))</f>
        <v>0</v>
      </c>
      <c r="AF94" s="68" t="b">
        <f>IF(AB94=1,R94)</f>
        <v>0</v>
      </c>
    </row>
    <row r="95" spans="1:32" s="38" customFormat="1" ht="69" customHeight="1">
      <c r="A95" s="309" t="s">
        <v>152</v>
      </c>
      <c r="B95" s="314"/>
      <c r="C95" s="17" t="s">
        <v>153</v>
      </c>
      <c r="D95" s="94" t="s">
        <v>41</v>
      </c>
      <c r="E95" s="277"/>
      <c r="F95" s="23"/>
      <c r="G95" s="254">
        <v>6</v>
      </c>
      <c r="H95" s="281">
        <v>30</v>
      </c>
      <c r="I95" s="282"/>
      <c r="J95" s="282">
        <v>60</v>
      </c>
      <c r="K95" s="282"/>
      <c r="L95" s="282"/>
      <c r="M95" s="282"/>
      <c r="N95" s="283"/>
      <c r="O95" s="296"/>
      <c r="P95" s="305">
        <f t="shared" si="42"/>
        <v>90</v>
      </c>
      <c r="Q95" s="163">
        <v>1</v>
      </c>
      <c r="R95" s="254">
        <v>6</v>
      </c>
      <c r="S95" s="284">
        <v>30</v>
      </c>
      <c r="T95" s="283"/>
      <c r="U95" s="283">
        <v>60</v>
      </c>
      <c r="V95" s="283"/>
      <c r="W95" s="283"/>
      <c r="X95" s="283"/>
      <c r="Y95" s="283"/>
      <c r="Z95" s="300"/>
      <c r="AA95" s="47">
        <f t="shared" si="43"/>
        <v>90</v>
      </c>
      <c r="AB95" s="303">
        <f>Q95</f>
        <v>1</v>
      </c>
      <c r="AC95" s="285"/>
      <c r="AD95" s="285">
        <f>IF(Q95=1,G95)</f>
        <v>6</v>
      </c>
      <c r="AE95" s="286"/>
      <c r="AF95" s="249">
        <f>IF(AB95=1,R95)</f>
        <v>6</v>
      </c>
    </row>
    <row r="96" spans="1:32" s="38" customFormat="1" ht="69" customHeight="1">
      <c r="A96" s="310"/>
      <c r="B96" s="315"/>
      <c r="C96" s="18" t="s">
        <v>154</v>
      </c>
      <c r="D96" s="95" t="s">
        <v>41</v>
      </c>
      <c r="E96" s="277"/>
      <c r="F96" s="23"/>
      <c r="G96" s="243">
        <v>6</v>
      </c>
      <c r="H96" s="266">
        <v>30</v>
      </c>
      <c r="I96" s="267"/>
      <c r="J96" s="267">
        <v>60</v>
      </c>
      <c r="K96" s="267"/>
      <c r="L96" s="267"/>
      <c r="M96" s="267"/>
      <c r="N96" s="268"/>
      <c r="O96" s="297"/>
      <c r="P96" s="245">
        <f t="shared" si="42"/>
        <v>90</v>
      </c>
      <c r="Q96" s="161">
        <v>1</v>
      </c>
      <c r="R96" s="243">
        <v>6</v>
      </c>
      <c r="S96" s="269">
        <v>30</v>
      </c>
      <c r="T96" s="268"/>
      <c r="U96" s="268">
        <v>60</v>
      </c>
      <c r="V96" s="268"/>
      <c r="W96" s="268"/>
      <c r="X96" s="268"/>
      <c r="Y96" s="268"/>
      <c r="Z96" s="301"/>
      <c r="AA96" s="245">
        <f t="shared" si="43"/>
        <v>90</v>
      </c>
      <c r="AB96" s="133">
        <f>Q96</f>
        <v>1</v>
      </c>
      <c r="AC96" s="116"/>
      <c r="AD96" s="116">
        <f>IF(Q96=1,G96)</f>
        <v>6</v>
      </c>
      <c r="AE96" s="117"/>
      <c r="AF96" s="289">
        <f>IF(AB96=1,R96)</f>
        <v>6</v>
      </c>
    </row>
    <row r="97" spans="1:32" s="38" customFormat="1" ht="69" customHeight="1" thickBot="1">
      <c r="A97" s="311"/>
      <c r="B97" s="316"/>
      <c r="C97" s="52" t="s">
        <v>155</v>
      </c>
      <c r="D97" s="31" t="s">
        <v>41</v>
      </c>
      <c r="E97" s="277"/>
      <c r="F97" s="23"/>
      <c r="G97" s="53">
        <v>6</v>
      </c>
      <c r="H97" s="295">
        <v>30</v>
      </c>
      <c r="I97" s="290"/>
      <c r="J97" s="290">
        <v>60</v>
      </c>
      <c r="K97" s="290"/>
      <c r="L97" s="290"/>
      <c r="M97" s="290"/>
      <c r="N97" s="291"/>
      <c r="O97" s="298"/>
      <c r="P97" s="46">
        <f t="shared" si="42"/>
        <v>90</v>
      </c>
      <c r="Q97" s="164">
        <v>1</v>
      </c>
      <c r="R97" s="53">
        <v>6</v>
      </c>
      <c r="S97" s="299">
        <v>30</v>
      </c>
      <c r="T97" s="291"/>
      <c r="U97" s="291">
        <v>60</v>
      </c>
      <c r="V97" s="291"/>
      <c r="W97" s="291"/>
      <c r="X97" s="291"/>
      <c r="Y97" s="291"/>
      <c r="Z97" s="302"/>
      <c r="AA97" s="46">
        <f t="shared" si="43"/>
        <v>90</v>
      </c>
      <c r="AB97" s="304">
        <f>Q97</f>
        <v>1</v>
      </c>
      <c r="AC97" s="292"/>
      <c r="AD97" s="292">
        <f>IF(Q97=1,G97)</f>
        <v>6</v>
      </c>
      <c r="AE97" s="293"/>
      <c r="AF97" s="294">
        <f>IF(AB97=1,R97)</f>
        <v>6</v>
      </c>
    </row>
    <row r="98" spans="1:32" ht="50.25" customHeight="1" thickBot="1">
      <c r="A98" s="287"/>
      <c r="B98" s="288"/>
      <c r="C98" s="61"/>
      <c r="G98" s="156">
        <f>G89+G70+G50+G33+G21+G8</f>
        <v>183</v>
      </c>
      <c r="H98" s="156">
        <f>H89+H70+H50+H33+H21+H8</f>
        <v>854</v>
      </c>
      <c r="I98" s="156">
        <f>I89+I70+I50+I33+I21+I8</f>
        <v>8</v>
      </c>
      <c r="J98" s="156">
        <f aca="true" t="shared" si="44" ref="J98:S98">J89+J70+J50+J33+J21+J8</f>
        <v>645</v>
      </c>
      <c r="K98" s="156">
        <f t="shared" si="44"/>
        <v>165</v>
      </c>
      <c r="L98" s="156">
        <f t="shared" si="44"/>
        <v>225</v>
      </c>
      <c r="M98" s="156">
        <f t="shared" si="44"/>
        <v>75</v>
      </c>
      <c r="N98" s="156">
        <f t="shared" si="44"/>
        <v>30</v>
      </c>
      <c r="O98" s="156">
        <f t="shared" si="44"/>
        <v>360</v>
      </c>
      <c r="P98" s="156">
        <f>P89+P70+P50+P33+P21+P8</f>
        <v>2362</v>
      </c>
      <c r="Q98" s="156">
        <f t="shared" si="44"/>
        <v>18</v>
      </c>
      <c r="R98" s="156">
        <f t="shared" si="44"/>
        <v>183</v>
      </c>
      <c r="S98" s="156">
        <f t="shared" si="44"/>
        <v>372</v>
      </c>
      <c r="T98" s="156">
        <f>T89+T70+T50+T33+T21+T8</f>
        <v>8</v>
      </c>
      <c r="U98" s="156">
        <f aca="true" t="shared" si="45" ref="U98:AF98">U89+U70+U50+U33+U21+U8</f>
        <v>329</v>
      </c>
      <c r="V98" s="156">
        <f t="shared" si="45"/>
        <v>165</v>
      </c>
      <c r="W98" s="156">
        <f t="shared" si="45"/>
        <v>106</v>
      </c>
      <c r="X98" s="156">
        <f t="shared" si="45"/>
        <v>75</v>
      </c>
      <c r="Y98" s="156">
        <f t="shared" si="45"/>
        <v>30</v>
      </c>
      <c r="Z98" s="156">
        <f t="shared" si="45"/>
        <v>360</v>
      </c>
      <c r="AA98" s="156">
        <f t="shared" si="45"/>
        <v>1445</v>
      </c>
      <c r="AB98" s="156" t="e">
        <f t="shared" si="45"/>
        <v>#REF!</v>
      </c>
      <c r="AC98" s="156" t="e">
        <f t="shared" si="45"/>
        <v>#REF!</v>
      </c>
      <c r="AD98" s="156" t="e">
        <f t="shared" si="45"/>
        <v>#REF!</v>
      </c>
      <c r="AE98" s="156" t="e">
        <f t="shared" si="45"/>
        <v>#REF!</v>
      </c>
      <c r="AF98" s="156" t="e">
        <f t="shared" si="45"/>
        <v>#REF!</v>
      </c>
    </row>
    <row r="99" spans="7:32" ht="42" customHeight="1" thickBot="1">
      <c r="G99" s="39"/>
      <c r="H99" s="42">
        <f>H98/P98</f>
        <v>0.3615580016934801</v>
      </c>
      <c r="I99" s="42">
        <f>I98/P98</f>
        <v>0.003386960203217612</v>
      </c>
      <c r="J99" s="40">
        <f>J98/P98</f>
        <v>0.27307366638442</v>
      </c>
      <c r="K99" s="40">
        <f>K98/P98</f>
        <v>0.06985605419136325</v>
      </c>
      <c r="L99" s="40">
        <f>L98/P98</f>
        <v>0.09525825571549534</v>
      </c>
      <c r="M99" s="40">
        <f>M98/P98</f>
        <v>0.03175275190516511</v>
      </c>
      <c r="N99" s="40">
        <f>N98/P98</f>
        <v>0.012701100762066046</v>
      </c>
      <c r="O99" s="41">
        <f>O98/P98</f>
        <v>0.15241320914479256</v>
      </c>
      <c r="P99" s="40"/>
      <c r="Q99" s="42"/>
      <c r="R99" s="40"/>
      <c r="S99" s="42">
        <f>S98/AA98</f>
        <v>0.257439446366782</v>
      </c>
      <c r="T99" s="42">
        <f>T98/AA98</f>
        <v>0.005536332179930796</v>
      </c>
      <c r="U99" s="40">
        <f>U98/AA98</f>
        <v>0.22768166089965397</v>
      </c>
      <c r="V99" s="40">
        <f>V98/AA98</f>
        <v>0.11418685121107267</v>
      </c>
      <c r="W99" s="40">
        <f>W98/AA98</f>
        <v>0.07335640138408304</v>
      </c>
      <c r="X99" s="40">
        <f>X98/AA98</f>
        <v>0.05190311418685121</v>
      </c>
      <c r="Y99" s="40">
        <f>Y98/AA98</f>
        <v>0.020761245674740483</v>
      </c>
      <c r="Z99" s="41">
        <f>Z98/AA98</f>
        <v>0.2491349480968858</v>
      </c>
      <c r="AA99" s="40"/>
      <c r="AB99" s="42"/>
      <c r="AC99" s="40" t="e">
        <f>AC98/P98</f>
        <v>#REF!</v>
      </c>
      <c r="AD99" s="40" t="e">
        <f>AD98/G98</f>
        <v>#REF!</v>
      </c>
      <c r="AE99" s="42" t="e">
        <f>AE98/AA98</f>
        <v>#REF!</v>
      </c>
      <c r="AF99" s="40" t="e">
        <f>AF98/R98</f>
        <v>#REF!</v>
      </c>
    </row>
    <row r="100" spans="1:21" ht="23.25" customHeight="1">
      <c r="A100" s="341" t="s">
        <v>18</v>
      </c>
      <c r="B100" s="340"/>
      <c r="J100" s="70">
        <f>SUM(J99:N99)</f>
        <v>0.48264182895850977</v>
      </c>
      <c r="U100" s="70">
        <f>SUM(U99:Y99)</f>
        <v>0.4878892733564014</v>
      </c>
    </row>
    <row r="101" spans="1:3" ht="14.25">
      <c r="A101" s="108"/>
      <c r="B101" s="4" t="s">
        <v>19</v>
      </c>
      <c r="C101" s="121" t="s">
        <v>59</v>
      </c>
    </row>
    <row r="102" spans="1:16" ht="25.5" customHeight="1">
      <c r="A102" s="339"/>
      <c r="B102" s="340" t="s">
        <v>20</v>
      </c>
      <c r="P102" s="91"/>
    </row>
    <row r="103" spans="1:16" ht="14.25">
      <c r="A103" s="339"/>
      <c r="B103" s="340"/>
      <c r="P103" s="92"/>
    </row>
    <row r="104" spans="1:16" ht="14.25">
      <c r="A104" s="43" t="s">
        <v>39</v>
      </c>
      <c r="B104" s="4" t="s">
        <v>40</v>
      </c>
      <c r="P104" s="93"/>
    </row>
    <row r="105" spans="1:2" ht="14.25">
      <c r="A105" s="4" t="s">
        <v>41</v>
      </c>
      <c r="B105" s="4" t="s">
        <v>42</v>
      </c>
    </row>
    <row r="106" spans="1:2" ht="14.25">
      <c r="A106" s="4" t="s">
        <v>43</v>
      </c>
      <c r="B106" s="4" t="s">
        <v>44</v>
      </c>
    </row>
  </sheetData>
  <sheetProtection/>
  <autoFilter ref="A7:D106"/>
  <mergeCells count="89">
    <mergeCell ref="A89:E89"/>
    <mergeCell ref="A1:E1"/>
    <mergeCell ref="A2:E2"/>
    <mergeCell ref="A3:E3"/>
    <mergeCell ref="A4:E5"/>
    <mergeCell ref="A8:E8"/>
    <mergeCell ref="A21:E21"/>
    <mergeCell ref="B51:B54"/>
    <mergeCell ref="B83:B85"/>
    <mergeCell ref="A51:A54"/>
    <mergeCell ref="B22:B26"/>
    <mergeCell ref="A77:A79"/>
    <mergeCell ref="A22:A26"/>
    <mergeCell ref="A33:D33"/>
    <mergeCell ref="B55:B60"/>
    <mergeCell ref="B41:B43"/>
    <mergeCell ref="B44:B46"/>
    <mergeCell ref="C55:C56"/>
    <mergeCell ref="B71:B74"/>
    <mergeCell ref="X55:X56"/>
    <mergeCell ref="A83:A85"/>
    <mergeCell ref="A70:C70"/>
    <mergeCell ref="G55:G56"/>
    <mergeCell ref="H55:H56"/>
    <mergeCell ref="J55:J56"/>
    <mergeCell ref="F70:F85"/>
    <mergeCell ref="B80:B82"/>
    <mergeCell ref="B64:B66"/>
    <mergeCell ref="B67:B69"/>
    <mergeCell ref="U55:U56"/>
    <mergeCell ref="D55:D56"/>
    <mergeCell ref="K55:K56"/>
    <mergeCell ref="L55:L56"/>
    <mergeCell ref="Y55:Y56"/>
    <mergeCell ref="M55:M56"/>
    <mergeCell ref="N55:N56"/>
    <mergeCell ref="E55:E56"/>
    <mergeCell ref="V55:V56"/>
    <mergeCell ref="W55:W56"/>
    <mergeCell ref="AE6:AF6"/>
    <mergeCell ref="G6:Q6"/>
    <mergeCell ref="R6:AB6"/>
    <mergeCell ref="Q55:Q56"/>
    <mergeCell ref="R55:R56"/>
    <mergeCell ref="AC6:AD6"/>
    <mergeCell ref="Z55:Z56"/>
    <mergeCell ref="AA55:AA56"/>
    <mergeCell ref="S55:S56"/>
    <mergeCell ref="O55:O56"/>
    <mergeCell ref="F8:F20"/>
    <mergeCell ref="A27:A32"/>
    <mergeCell ref="F33:F40"/>
    <mergeCell ref="F21:F32"/>
    <mergeCell ref="B27:B32"/>
    <mergeCell ref="A9:A13"/>
    <mergeCell ref="B36:B40"/>
    <mergeCell ref="B9:B13"/>
    <mergeCell ref="A36:A40"/>
    <mergeCell ref="A14:A20"/>
    <mergeCell ref="A102:A103"/>
    <mergeCell ref="B102:B103"/>
    <mergeCell ref="A100:B100"/>
    <mergeCell ref="B34:B35"/>
    <mergeCell ref="A55:A60"/>
    <mergeCell ref="A34:A35"/>
    <mergeCell ref="A41:A43"/>
    <mergeCell ref="A44:A46"/>
    <mergeCell ref="A47:A49"/>
    <mergeCell ref="B47:B49"/>
    <mergeCell ref="P55:P56"/>
    <mergeCell ref="F89:F94"/>
    <mergeCell ref="A64:A66"/>
    <mergeCell ref="A80:A82"/>
    <mergeCell ref="A61:A63"/>
    <mergeCell ref="B61:B63"/>
    <mergeCell ref="A67:A69"/>
    <mergeCell ref="F50:F69"/>
    <mergeCell ref="A50:D50"/>
    <mergeCell ref="A71:A74"/>
    <mergeCell ref="A95:A97"/>
    <mergeCell ref="B93:B94"/>
    <mergeCell ref="B95:B97"/>
    <mergeCell ref="A75:A76"/>
    <mergeCell ref="B75:B76"/>
    <mergeCell ref="A86:A88"/>
    <mergeCell ref="B86:B88"/>
    <mergeCell ref="A90:A92"/>
    <mergeCell ref="A93:A94"/>
    <mergeCell ref="B77:B79"/>
  </mergeCells>
  <printOptions horizontalCentered="1"/>
  <pageMargins left="0.2362204724409449" right="0.2362204724409449" top="0.1968503937007874" bottom="0.5511811023622047" header="0.31496062992125984" footer="0.31496062992125984"/>
  <pageSetup fitToHeight="2" horizontalDpi="600" verticalDpi="600" orientation="landscape" paperSize="9" scale="40" r:id="rId1"/>
  <headerFooter>
    <oddFooter>&amp;C&amp;"Century Gothic,Normalny"&amp;7Plan studiów - studia I stopnia
zarządzanie
nabór 2013-2014</oddFooter>
  </headerFooter>
  <rowBreaks count="1" manualBreakCount="1"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Apolonia.Walczyna</cp:lastModifiedBy>
  <cp:lastPrinted>2016-01-15T11:37:14Z</cp:lastPrinted>
  <dcterms:created xsi:type="dcterms:W3CDTF">2012-05-29T17:17:29Z</dcterms:created>
  <dcterms:modified xsi:type="dcterms:W3CDTF">2017-08-02T09:18:02Z</dcterms:modified>
  <cp:category/>
  <cp:version/>
  <cp:contentType/>
  <cp:contentStatus/>
</cp:coreProperties>
</file>