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39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'Arkusz1'!$A$1:$AB$123</definedName>
  </definedNames>
  <calcPr fullCalcOnLoad="1"/>
</workbook>
</file>

<file path=xl/comments1.xml><?xml version="1.0" encoding="utf-8"?>
<comments xmlns="http://schemas.openxmlformats.org/spreadsheetml/2006/main">
  <authors>
    <author>Tomasz Cieplak</author>
  </authors>
  <commentList>
    <comment ref="S26" authorId="0">
      <text>
        <r>
          <rPr>
            <b/>
            <sz val="9"/>
            <rFont val="Tahoma"/>
            <family val="2"/>
          </rPr>
          <t>Tomasz Cieplak:</t>
        </r>
        <r>
          <rPr>
            <sz val="9"/>
            <rFont val="Tahoma"/>
            <family val="2"/>
          </rPr>
          <t xml:space="preserve">
Było 10</t>
        </r>
      </text>
    </comment>
    <comment ref="U26" authorId="0">
      <text>
        <r>
          <rPr>
            <b/>
            <sz val="9"/>
            <rFont val="Tahoma"/>
            <family val="2"/>
          </rPr>
          <t>Tomasz Cieplak:</t>
        </r>
        <r>
          <rPr>
            <sz val="9"/>
            <rFont val="Tahoma"/>
            <family val="2"/>
          </rPr>
          <t xml:space="preserve">
Było 10</t>
        </r>
      </text>
    </comment>
    <comment ref="S27" authorId="0">
      <text>
        <r>
          <rPr>
            <b/>
            <sz val="9"/>
            <rFont val="Tahoma"/>
            <family val="2"/>
          </rPr>
          <t>Tomasz Cieplak:</t>
        </r>
        <r>
          <rPr>
            <sz val="9"/>
            <rFont val="Tahoma"/>
            <family val="2"/>
          </rPr>
          <t xml:space="preserve">
Było 30
Należy zmianę ustalić z kierunkiem Transport</t>
        </r>
      </text>
    </comment>
    <comment ref="S35" authorId="0">
      <text>
        <r>
          <rPr>
            <b/>
            <sz val="9"/>
            <rFont val="Tahoma"/>
            <family val="2"/>
          </rPr>
          <t>Tomasz Cieplak:</t>
        </r>
        <r>
          <rPr>
            <sz val="9"/>
            <rFont val="Tahoma"/>
            <family val="2"/>
          </rPr>
          <t xml:space="preserve">
Było 10</t>
        </r>
      </text>
    </comment>
    <comment ref="U35" authorId="0">
      <text>
        <r>
          <rPr>
            <b/>
            <sz val="9"/>
            <rFont val="Tahoma"/>
            <family val="2"/>
          </rPr>
          <t>Tomasz Cieplak:</t>
        </r>
        <r>
          <rPr>
            <sz val="9"/>
            <rFont val="Tahoma"/>
            <family val="2"/>
          </rPr>
          <t xml:space="preserve">
Było 10</t>
        </r>
      </text>
    </comment>
    <comment ref="U37" authorId="0">
      <text>
        <r>
          <rPr>
            <b/>
            <sz val="9"/>
            <rFont val="Tahoma"/>
            <family val="2"/>
          </rPr>
          <t>Tomasz Cieplak:</t>
        </r>
        <r>
          <rPr>
            <sz val="9"/>
            <rFont val="Tahoma"/>
            <family val="2"/>
          </rPr>
          <t xml:space="preserve">
Było 0</t>
        </r>
      </text>
    </comment>
    <comment ref="U36" authorId="0">
      <text>
        <r>
          <rPr>
            <b/>
            <sz val="9"/>
            <rFont val="Tahoma"/>
            <family val="2"/>
          </rPr>
          <t>Tomasz Cieplak:</t>
        </r>
        <r>
          <rPr>
            <sz val="9"/>
            <rFont val="Tahoma"/>
            <family val="2"/>
          </rPr>
          <t xml:space="preserve">
Było 0</t>
        </r>
      </text>
    </comment>
    <comment ref="S44" authorId="0">
      <text>
        <r>
          <rPr>
            <b/>
            <sz val="9"/>
            <rFont val="Tahoma"/>
            <family val="2"/>
          </rPr>
          <t>Tomasz Cieplak:</t>
        </r>
        <r>
          <rPr>
            <sz val="9"/>
            <rFont val="Tahoma"/>
            <family val="2"/>
          </rPr>
          <t xml:space="preserve">
Było 10</t>
        </r>
      </text>
    </comment>
    <comment ref="U44" authorId="0">
      <text>
        <r>
          <rPr>
            <b/>
            <sz val="9"/>
            <rFont val="Tahoma"/>
            <family val="2"/>
          </rPr>
          <t>Tomasz Cieplak:</t>
        </r>
        <r>
          <rPr>
            <sz val="9"/>
            <rFont val="Tahoma"/>
            <family val="2"/>
          </rPr>
          <t xml:space="preserve">
Było 10</t>
        </r>
      </text>
    </comment>
    <comment ref="U53" authorId="0">
      <text>
        <r>
          <rPr>
            <b/>
            <sz val="9"/>
            <rFont val="Tahoma"/>
            <family val="2"/>
          </rPr>
          <t>Tomasz Cieplak:</t>
        </r>
        <r>
          <rPr>
            <sz val="9"/>
            <rFont val="Tahoma"/>
            <family val="2"/>
          </rPr>
          <t xml:space="preserve">
Było 0</t>
        </r>
      </text>
    </comment>
    <comment ref="U56" authorId="0">
      <text>
        <r>
          <rPr>
            <b/>
            <sz val="9"/>
            <rFont val="Tahoma"/>
            <family val="2"/>
          </rPr>
          <t>Tomasz Cieplak:</t>
        </r>
        <r>
          <rPr>
            <sz val="9"/>
            <rFont val="Tahoma"/>
            <family val="2"/>
          </rPr>
          <t xml:space="preserve">
Było 0</t>
        </r>
      </text>
    </comment>
    <comment ref="S59" authorId="0">
      <text>
        <r>
          <rPr>
            <b/>
            <sz val="9"/>
            <rFont val="Tahoma"/>
            <family val="2"/>
          </rPr>
          <t>Tomasz Cieplak:</t>
        </r>
        <r>
          <rPr>
            <sz val="9"/>
            <rFont val="Tahoma"/>
            <family val="2"/>
          </rPr>
          <t xml:space="preserve">
Było 10</t>
        </r>
      </text>
    </comment>
    <comment ref="U59" authorId="0">
      <text>
        <r>
          <rPr>
            <b/>
            <sz val="9"/>
            <rFont val="Tahoma"/>
            <family val="2"/>
          </rPr>
          <t>Tomasz Cieplak:</t>
        </r>
        <r>
          <rPr>
            <sz val="9"/>
            <rFont val="Tahoma"/>
            <family val="2"/>
          </rPr>
          <t xml:space="preserve">
Było 0</t>
        </r>
      </text>
    </comment>
    <comment ref="S71" authorId="0">
      <text>
        <r>
          <rPr>
            <b/>
            <sz val="9"/>
            <rFont val="Tahoma"/>
            <family val="2"/>
          </rPr>
          <t>Tomasz Cieplak:</t>
        </r>
        <r>
          <rPr>
            <sz val="9"/>
            <rFont val="Tahoma"/>
            <family val="2"/>
          </rPr>
          <t xml:space="preserve">
Było 0</t>
        </r>
      </text>
    </comment>
    <comment ref="U85" authorId="0">
      <text>
        <r>
          <rPr>
            <b/>
            <sz val="9"/>
            <rFont val="Tahoma"/>
            <family val="2"/>
          </rPr>
          <t>Tomasz Cieplak:</t>
        </r>
        <r>
          <rPr>
            <sz val="9"/>
            <rFont val="Tahoma"/>
            <family val="2"/>
          </rPr>
          <t xml:space="preserve">
Było 0</t>
        </r>
      </text>
    </comment>
    <comment ref="U88" authorId="0">
      <text>
        <r>
          <rPr>
            <b/>
            <sz val="9"/>
            <rFont val="Tahoma"/>
            <family val="2"/>
          </rPr>
          <t>Tomasz Cieplak:</t>
        </r>
        <r>
          <rPr>
            <sz val="9"/>
            <rFont val="Tahoma"/>
            <family val="2"/>
          </rPr>
          <t xml:space="preserve">
Było 0</t>
        </r>
      </text>
    </comment>
    <comment ref="U92" authorId="0">
      <text>
        <r>
          <rPr>
            <b/>
            <sz val="9"/>
            <rFont val="Tahoma"/>
            <family val="2"/>
          </rPr>
          <t>Tomasz Cieplak:</t>
        </r>
        <r>
          <rPr>
            <sz val="9"/>
            <rFont val="Tahoma"/>
            <family val="2"/>
          </rPr>
          <t xml:space="preserve">
Było 0</t>
        </r>
      </text>
    </comment>
    <comment ref="S92" authorId="0">
      <text>
        <r>
          <rPr>
            <b/>
            <sz val="9"/>
            <rFont val="Tahoma"/>
            <family val="2"/>
          </rPr>
          <t>Tomasz Cieplak:</t>
        </r>
        <r>
          <rPr>
            <sz val="9"/>
            <rFont val="Tahoma"/>
            <family val="2"/>
          </rPr>
          <t xml:space="preserve">
Było 10</t>
        </r>
      </text>
    </comment>
  </commentList>
</comments>
</file>

<file path=xl/sharedStrings.xml><?xml version="1.0" encoding="utf-8"?>
<sst xmlns="http://schemas.openxmlformats.org/spreadsheetml/2006/main" count="329" uniqueCount="186">
  <si>
    <t>Numer i nazwa modułu</t>
  </si>
  <si>
    <t>Elementy modułu</t>
  </si>
  <si>
    <t>M1. Wprowadzenie do studiowania</t>
  </si>
  <si>
    <t>BHP i ergonomia</t>
  </si>
  <si>
    <t>M2. Kompetencje osobowościowe i społeczne cz.1.</t>
  </si>
  <si>
    <t>Moduł rozwija kompetencje językowe oraz sprawność fizyczną</t>
  </si>
  <si>
    <t>Język obcy cz.1.</t>
  </si>
  <si>
    <t>WF</t>
  </si>
  <si>
    <t>M3. Bazowe kompetencje matematyczno-fizyczne</t>
  </si>
  <si>
    <t>Po module student ma bazowe kompetencje w zakresie matematyki i fizyki niezbędne w pracy informatyka</t>
  </si>
  <si>
    <t>Analiza matematyczna i algebra liniowa</t>
  </si>
  <si>
    <t>M4. Algorytmy i bazowe kompetencje informatyczne</t>
  </si>
  <si>
    <t>Po module student potrafi mysleć algorytmicznie</t>
  </si>
  <si>
    <t>Algorytmy i struktury danych</t>
  </si>
  <si>
    <t>Wprowadzenie do informatyki</t>
  </si>
  <si>
    <t>Narzędzia informatyki</t>
  </si>
  <si>
    <t>M5. Kompetencje osobowościowe i społeczne cz.2.</t>
  </si>
  <si>
    <t>Język obcy cz.2.</t>
  </si>
  <si>
    <t>Idea podmiotowości człowieka</t>
  </si>
  <si>
    <t>M6. Software</t>
  </si>
  <si>
    <t>Systemy operacyjne</t>
  </si>
  <si>
    <t>M7. Hardware</t>
  </si>
  <si>
    <t>Podstawy elektrotechniki, miernictwa i elektroniki</t>
  </si>
  <si>
    <t>Architektura systemów komputerowych</t>
  </si>
  <si>
    <t>M8. Kompetencje osobowościowe i społeczne cz. 3</t>
  </si>
  <si>
    <t xml:space="preserve">Moduł rozwija kreatywność i przygotowuje studenta do realizacji własnych pomysłów. Pozwala także na dalsze rozwijanie kompetencji językowych. </t>
  </si>
  <si>
    <t>Język cz. 3</t>
  </si>
  <si>
    <t>Działania twórcze</t>
  </si>
  <si>
    <t>Projekt własnego przedsięwzięcia</t>
  </si>
  <si>
    <t>M9. Wytwarzanie oprogramowania</t>
  </si>
  <si>
    <t>Paradygmaty programowania</t>
  </si>
  <si>
    <t>Sieci komputerowe</t>
  </si>
  <si>
    <t>Bazy danych</t>
  </si>
  <si>
    <t>M11. Kompetencje osobowościowe i społeczne cz.4</t>
  </si>
  <si>
    <t>Język obcy cz. 4</t>
  </si>
  <si>
    <t>Ochrona własności intelektualnej</t>
  </si>
  <si>
    <t>M12. Oprogramowanie zaawansowane</t>
  </si>
  <si>
    <t>Po module student potrafi samodzielnie wykonać złożony projekt oprogramowania informatycznego</t>
  </si>
  <si>
    <t>M13. Specjalistyczne kompetencje informatyczne cz.2</t>
  </si>
  <si>
    <t>Po module student potrafi wykorzystywać systemy sztucznej inteligencji i systemy wbudowane, a także operuje narzędziami i programami grafiki komputerowej</t>
  </si>
  <si>
    <t>Systemy sztucznej inteligencji</t>
  </si>
  <si>
    <t>Systemy wbudowane</t>
  </si>
  <si>
    <t>Grafika komputerowa</t>
  </si>
  <si>
    <t>Rachunek prawdopodobieństwa i statystyka</t>
  </si>
  <si>
    <t>Projekt zespołowy systemu informatycznego</t>
  </si>
  <si>
    <t>Programowanie w języki Java</t>
  </si>
  <si>
    <t>Programowanie baz danych</t>
  </si>
  <si>
    <t>Systemy informatyczne zarządzania</t>
  </si>
  <si>
    <t>Administrowanie siecią komputerową</t>
  </si>
  <si>
    <t>Projektowanie i budowa sieci komputerowych</t>
  </si>
  <si>
    <t>Multimedialne bazy danych</t>
  </si>
  <si>
    <t>Moduł dostarza wstępne kompetencje do projektowania i programowania gier komputerowych</t>
  </si>
  <si>
    <t>Przetwarzanie równoległe i rozproszone</t>
  </si>
  <si>
    <t>Projektowanie gier komputerowych</t>
  </si>
  <si>
    <t>Zaawansowane programowanie w C++</t>
  </si>
  <si>
    <t xml:space="preserve">Po module student ma kompetencje do samodzielnego przygotowania i zaprezentowania pracy dyplomowej </t>
  </si>
  <si>
    <t>Seminarium dyplomowe</t>
  </si>
  <si>
    <t>Technologie internetowe w przetwarzaniu danych</t>
  </si>
  <si>
    <t>Tworzenie aplikacji internetowych</t>
  </si>
  <si>
    <t>Moduł rozwija kompetencje projektowania i programowania gier komputerowych</t>
  </si>
  <si>
    <t>Techniki multimedialne</t>
  </si>
  <si>
    <t>Zaawansowanie programowanie w C#</t>
  </si>
  <si>
    <t>Seminarium dyplomowe i przygotowanie pracy</t>
  </si>
  <si>
    <t>Modelowanie i symulacja systemów</t>
  </si>
  <si>
    <t>Po module student ma wiedzę bazową do tworzenia oprogramowanie dla różnych systemów operacyjnych i sieci komputerowych.</t>
  </si>
  <si>
    <t>Po module student ma kompetencje do badania i konfigurowania systemów komputerowych.</t>
  </si>
  <si>
    <t>Bezpieczeństwo systemów informatycznych</t>
  </si>
  <si>
    <t>Po module student potrafi tworzyć oprogramowanie informatyczne w zespołach projektowych, planować i nadzorować ich pracę</t>
  </si>
  <si>
    <t>Moduł rozwija kompetencje tworzenia sieci komputerowych i multimedilanych</t>
  </si>
  <si>
    <t xml:space="preserve">Moduł rozwija wrażliwość na drugiego człowieka, poszerza horyzonty myślowe nawiązując do koncepcji filozoficznych,a także rozwija postawy etyczne. Pozwala na dalsze rozwijanie kompetencji językowych </t>
  </si>
  <si>
    <t>M10. Specjalistyczne kompetencje informatyczne cz. 1</t>
  </si>
  <si>
    <t>Moduł rozwija umiejętność poruszania się w środowisku prawnym organizacji i jej otoczenia, a także uwrażliwia na znaczenie ochrony własności intelektualnej</t>
  </si>
  <si>
    <t>Opis modułu</t>
  </si>
  <si>
    <t xml:space="preserve">Semestr 1 </t>
  </si>
  <si>
    <t>Semestr 2</t>
  </si>
  <si>
    <t xml:space="preserve">Semestr 3 </t>
  </si>
  <si>
    <t>Semestr 4</t>
  </si>
  <si>
    <t>Semestr 5</t>
  </si>
  <si>
    <t xml:space="preserve">Semestr 6 </t>
  </si>
  <si>
    <t>Semestr 7</t>
  </si>
  <si>
    <t>LEGENDA</t>
  </si>
  <si>
    <t>specjalności do wyboru</t>
  </si>
  <si>
    <t>moduły dodatkowe do wyboru z podanych lub modułów ogólnouniwersyteckich</t>
  </si>
  <si>
    <t>studia stacjonarne</t>
  </si>
  <si>
    <t>studia niestacjonarne</t>
  </si>
  <si>
    <t>ECTS</t>
  </si>
  <si>
    <t>w</t>
  </si>
  <si>
    <t>ćw</t>
  </si>
  <si>
    <t>lab</t>
  </si>
  <si>
    <t>proj</t>
  </si>
  <si>
    <t>war</t>
  </si>
  <si>
    <t>sem</t>
  </si>
  <si>
    <t>inne</t>
  </si>
  <si>
    <t>RAZEM</t>
  </si>
  <si>
    <t>Semestr 1</t>
  </si>
  <si>
    <t>Semestr 3</t>
  </si>
  <si>
    <t>Semestr 6</t>
  </si>
  <si>
    <t>Moduł przygotowuje studenta do samodzielnego konstruowania własnego programu studiów, stwarza możliwość poznania środowiska akademickiego oraz zapewnia podstawowe przygotowanie dot. bezpieczeństwa i higieny pracy</t>
  </si>
  <si>
    <t>Podstawy programowania</t>
  </si>
  <si>
    <t>Zarządzanie projektami informatycznymi</t>
  </si>
  <si>
    <t>Po module student ma przygotowaną pracę dyplomową oraz odbytą praktykę zawodową</t>
  </si>
  <si>
    <t>Wybór studia nst</t>
  </si>
  <si>
    <t>Wybór studia stac-ECTS</t>
  </si>
  <si>
    <t>stacjonarne</t>
  </si>
  <si>
    <t>niestacjonarne</t>
  </si>
  <si>
    <t>przedmioty inżynierskie-godz.</t>
  </si>
  <si>
    <t>przedmioty inżynierskie-ECTS</t>
  </si>
  <si>
    <t>Wybór studia nst-ECTS</t>
  </si>
  <si>
    <t>Wybór studia stac-godz.</t>
  </si>
  <si>
    <t>WYBÓR</t>
  </si>
  <si>
    <t>INŻ.</t>
  </si>
  <si>
    <t>Forma zaliczenia przedmiotu</t>
  </si>
  <si>
    <t>E</t>
  </si>
  <si>
    <t>Z/O</t>
  </si>
  <si>
    <t>Z</t>
  </si>
  <si>
    <t>egzamin</t>
  </si>
  <si>
    <t>zaliczenie na ocenę</t>
  </si>
  <si>
    <t>zaliczenie</t>
  </si>
  <si>
    <t>przedmioty specjalnościowe - do wyboru</t>
  </si>
  <si>
    <t>przedmioty ogólnouczelniane - do wyboru</t>
  </si>
  <si>
    <t>Wymiar przedmiotów inżynierskich policzony na podstawie specjalizacji z najmniejszą liczbą godzin inż.</t>
  </si>
  <si>
    <t>Wstęp do inżynierii oprogramowania</t>
  </si>
  <si>
    <t>Programowanie w języku C++</t>
  </si>
  <si>
    <t>Inżynieria oprogramowania</t>
  </si>
  <si>
    <r>
      <t>Sylwetka absolwenta:</t>
    </r>
    <r>
      <rPr>
        <sz val="9"/>
        <rFont val="Century Gothic"/>
        <family val="2"/>
      </rPr>
      <t xml:space="preserve"> Osoba, która potrafi projektować, budować i administrować sieciami komputerowymi, systemami informatycznymi, tworzyć aplikacje internetowe, multimedialne bazy danych oraz grafikę komputerową.</t>
    </r>
  </si>
  <si>
    <t>Technologie internetowe</t>
  </si>
  <si>
    <t>Po module student potrafi poruszać się w środowisku sieci komputerowych oraz tworzyć webaplikacje i bazy danych</t>
  </si>
  <si>
    <t xml:space="preserve">Programowanie w języku C# </t>
  </si>
  <si>
    <t>Komunikacja i integracja</t>
  </si>
  <si>
    <t>Zaprojektuj swoje studia</t>
  </si>
  <si>
    <t xml:space="preserve">Tworzenie aplikacji internetowych na urządzenia mobilne </t>
  </si>
  <si>
    <t>System operacyjny Android na urządzenia mobilne</t>
  </si>
  <si>
    <t>System operacyjny Windows na platformy mobilne</t>
  </si>
  <si>
    <t>System operacyjny iOS Apple na urządzenia mobilne</t>
  </si>
  <si>
    <t>Moduł rozwija kompetencje projektowania i programowania aplikacji mobilnych</t>
  </si>
  <si>
    <t>Projektowanie aplikacji mobilnych na platformę Windows</t>
  </si>
  <si>
    <t xml:space="preserve">Projektowanie aplikacji w systemie Android </t>
  </si>
  <si>
    <t xml:space="preserve">Projektowanie aplikacji na system iOS  Apple </t>
  </si>
  <si>
    <t xml:space="preserve">Integracja aplikacji mobilnych z systemami informatycznymi </t>
  </si>
  <si>
    <t xml:space="preserve">Informatyka </t>
  </si>
  <si>
    <t>przedmiot wspólny z Transportem</t>
  </si>
  <si>
    <t>Fizyka</t>
  </si>
  <si>
    <t>Podstawy prawa</t>
  </si>
  <si>
    <t>Język obcy cz. 5</t>
  </si>
  <si>
    <t>Praktyka zawodowa (3 miesiące)</t>
  </si>
  <si>
    <t>Przedsiębiorczość cz.1</t>
  </si>
  <si>
    <t>Zrównoważony rozwój  cz.1</t>
  </si>
  <si>
    <t>Prawa człowieka  cz.1</t>
  </si>
  <si>
    <t>dowolny</t>
  </si>
  <si>
    <t>M20. A. MODUŁ DO WYBORU</t>
  </si>
  <si>
    <t>Przedsiębiorczość cz.2</t>
  </si>
  <si>
    <t>M20. B. MODUŁ DO WYBORU</t>
  </si>
  <si>
    <t>Zrównoważony rozwój  cz.2</t>
  </si>
  <si>
    <t>Prawa człowieka  cz.2</t>
  </si>
  <si>
    <t>Zaawansowane programowanie w C#</t>
  </si>
  <si>
    <t>Moduł rozwija kompetencje projektowania i eksploatacji systemów informatycznych</t>
  </si>
  <si>
    <t>Opisy modułów są sformułowane na podstawie efektów uzyskanych dzięki zdobytej wiedzy i praktycznym ćwiczeniom realizowanym w trakcie zajęć przez studentów.</t>
  </si>
  <si>
    <t>Po module student potrafi wytwarzać oprogramowanie w języku C++ i ma znajomość różnych paradygmatów programowania</t>
  </si>
  <si>
    <t>M15. Kompetencje osobowościowe i społeczne cz.5</t>
  </si>
  <si>
    <t xml:space="preserve">Pozwala na dalsze rozwijanie kompetencji językowych. </t>
  </si>
  <si>
    <t>M16. Kompetencje matematyczno-statystyczne</t>
  </si>
  <si>
    <t>M17. Praktyka projektów informatycznych</t>
  </si>
  <si>
    <t>M18. S1. Projektowanie i eksploatacja systemów informatycznych cz. 1</t>
  </si>
  <si>
    <t>M18. S2. Sieci komputerowe i multimedia cz. 1</t>
  </si>
  <si>
    <t>Po module student potrafi posługiwać się matematyką dyskretną oraz rachunkiem prawdopodobieństwa</t>
  </si>
  <si>
    <t>Moduł dostarcza wstępne kompetencje do projektowania i eksploatacji systemów informatycznych</t>
  </si>
  <si>
    <t>Moduł dostarcza wstępne kompetencje do tworzenia sieci komputerowych i multimedilanych</t>
  </si>
  <si>
    <t>Moduł dostarcza wstępne kompetencje do projektowania i programowania aplikacji na urządzenia mobilne</t>
  </si>
  <si>
    <t>Matematyka dyskretna</t>
  </si>
  <si>
    <t>M18. S3. Projektowanie i programowanie gier komputerowych cz. 1</t>
  </si>
  <si>
    <t>M19. Przygotowanie pracy dyplomowej cz. 1.</t>
  </si>
  <si>
    <t>M20. C. MODUŁ DO WYBORU</t>
  </si>
  <si>
    <t>M20. D. MODUŁ DO WYBORU</t>
  </si>
  <si>
    <t>M21. S1. Projektowanie i eksploatacja systemów informatycznych cz. 2</t>
  </si>
  <si>
    <t>M21. S2. Sieci komputerowe i multimedia cz. 2</t>
  </si>
  <si>
    <t>M21. S3. Projektowanie i programowanie gier komputeorwych cz. 2</t>
  </si>
  <si>
    <t>M18.S4 Technologie mobilne cz.1</t>
  </si>
  <si>
    <t>M21.S4. Technologie mobilne cz.2</t>
  </si>
  <si>
    <t>Animowana grafika 2D i 3D</t>
  </si>
  <si>
    <t>M22. Przygotowanie pracy dyplomowej cz. 2</t>
  </si>
  <si>
    <t>M23. A. MODUŁ DO WYBORU</t>
  </si>
  <si>
    <t>M23. B. MODUŁ DO WYBORU</t>
  </si>
  <si>
    <t>M23. C. MODUŁ DO WYBORU</t>
  </si>
  <si>
    <t>M23. D. MODUŁ DO WYBORU</t>
  </si>
  <si>
    <t>Zaawansowana inżynieria oprogramowania</t>
  </si>
  <si>
    <t>19.06.2016 Propozycja zmian na studiach niestacjonarnych bazujący na - Załącznik nr 1 do uchwały Senatu nr ……….z dnia ……... 2016 roku.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</si>
</sst>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8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9"/>
      <color indexed="8"/>
      <name val="Century Gothic"/>
      <family val="2"/>
    </font>
    <font>
      <b/>
      <sz val="9"/>
      <color indexed="8"/>
      <name val="Century Gothic"/>
      <family val="2"/>
    </font>
    <font>
      <sz val="8"/>
      <color indexed="8"/>
      <name val="Century Gothic"/>
      <family val="2"/>
    </font>
    <font>
      <b/>
      <sz val="11"/>
      <name val="Century Gothic"/>
      <family val="2"/>
    </font>
    <font>
      <b/>
      <sz val="8"/>
      <color indexed="8"/>
      <name val="Century Gothic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8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entury Gothic"/>
      <family val="2"/>
    </font>
    <font>
      <sz val="8"/>
      <color theme="1"/>
      <name val="Century Gothic"/>
      <family val="2"/>
    </font>
    <font>
      <sz val="8"/>
      <color theme="1"/>
      <name val="Calibri"/>
      <family val="2"/>
    </font>
    <font>
      <b/>
      <sz val="8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>
        <color indexed="63"/>
      </bottom>
    </border>
    <border>
      <left style="medium"/>
      <right style="medium"/>
      <top>
        <color indexed="63"/>
      </top>
      <bottom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2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12" borderId="0" applyNumberFormat="0" applyBorder="0" applyAlignment="0" applyProtection="0"/>
    <xf numFmtId="0" fontId="50" fillId="20" borderId="0" applyNumberFormat="0" applyBorder="0" applyAlignment="0" applyProtection="0"/>
    <xf numFmtId="0" fontId="50" fillId="25" borderId="0" applyNumberFormat="0" applyBorder="0" applyAlignment="0" applyProtection="0"/>
    <xf numFmtId="0" fontId="50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50" fillId="34" borderId="0" applyNumberFormat="0" applyBorder="0" applyAlignment="0" applyProtection="0"/>
    <xf numFmtId="0" fontId="50" fillId="35" borderId="0" applyNumberFormat="0" applyBorder="0" applyAlignment="0" applyProtection="0"/>
    <xf numFmtId="0" fontId="7" fillId="3" borderId="0" applyNumberFormat="0" applyBorder="0" applyAlignment="0" applyProtection="0"/>
    <xf numFmtId="0" fontId="8" fillId="36" borderId="1" applyNumberFormat="0" applyAlignment="0" applyProtection="0"/>
    <xf numFmtId="0" fontId="9" fillId="37" borderId="2" applyNumberFormat="0" applyAlignment="0" applyProtection="0"/>
    <xf numFmtId="0" fontId="51" fillId="38" borderId="3" applyNumberFormat="0" applyAlignment="0" applyProtection="0"/>
    <xf numFmtId="0" fontId="52" fillId="39" borderId="4" applyNumberFormat="0" applyAlignment="0" applyProtection="0"/>
    <xf numFmtId="0" fontId="53" fillId="40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5" fillId="7" borderId="1" applyNumberFormat="0" applyAlignment="0" applyProtection="0"/>
    <xf numFmtId="0" fontId="55" fillId="0" borderId="8" applyNumberFormat="0" applyFill="0" applyAlignment="0" applyProtection="0"/>
    <xf numFmtId="0" fontId="56" fillId="41" borderId="9" applyNumberFormat="0" applyAlignment="0" applyProtection="0"/>
    <xf numFmtId="0" fontId="1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59" fillId="0" borderId="0" applyNumberFormat="0" applyFill="0" applyBorder="0" applyAlignment="0" applyProtection="0"/>
    <xf numFmtId="0" fontId="17" fillId="42" borderId="0" applyNumberFormat="0" applyBorder="0" applyAlignment="0" applyProtection="0"/>
    <xf numFmtId="0" fontId="60" fillId="43" borderId="0" applyNumberFormat="0" applyBorder="0" applyAlignment="0" applyProtection="0"/>
    <xf numFmtId="0" fontId="2" fillId="44" borderId="14" applyNumberFormat="0" applyFont="0" applyAlignment="0" applyProtection="0"/>
    <xf numFmtId="0" fontId="61" fillId="39" borderId="3" applyNumberFormat="0" applyAlignment="0" applyProtection="0"/>
    <xf numFmtId="0" fontId="62" fillId="0" borderId="0" applyNumberFormat="0" applyFill="0" applyBorder="0" applyAlignment="0" applyProtection="0"/>
    <xf numFmtId="0" fontId="18" fillId="36" borderId="15" applyNumberFormat="0" applyAlignment="0" applyProtection="0"/>
    <xf numFmtId="9" fontId="2" fillId="0" borderId="0" applyFont="0" applyFill="0" applyBorder="0" applyAlignment="0" applyProtection="0"/>
    <xf numFmtId="0" fontId="63" fillId="0" borderId="16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17" applyNumberFormat="0" applyFill="0" applyAlignment="0" applyProtection="0"/>
    <xf numFmtId="0" fontId="66" fillId="0" borderId="0" applyNumberFormat="0" applyFill="0" applyBorder="0" applyAlignment="0" applyProtection="0"/>
    <xf numFmtId="0" fontId="2" fillId="45" borderId="18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67" fillId="46" borderId="0" applyNumberFormat="0" applyBorder="0" applyAlignment="0" applyProtection="0"/>
  </cellStyleXfs>
  <cellXfs count="275">
    <xf numFmtId="0" fontId="0" fillId="0" borderId="0" xfId="0" applyFont="1" applyAlignment="1">
      <alignment/>
    </xf>
    <xf numFmtId="0" fontId="20" fillId="5" borderId="19" xfId="0" applyFont="1" applyFill="1" applyBorder="1" applyAlignment="1">
      <alignment horizontal="center" vertical="center" wrapText="1"/>
    </xf>
    <xf numFmtId="0" fontId="20" fillId="5" borderId="20" xfId="0" applyFont="1" applyFill="1" applyBorder="1" applyAlignment="1">
      <alignment horizontal="center" vertical="center" wrapText="1"/>
    </xf>
    <xf numFmtId="0" fontId="20" fillId="5" borderId="21" xfId="0" applyFont="1" applyFill="1" applyBorder="1" applyAlignment="1">
      <alignment horizontal="center" vertical="center" wrapText="1"/>
    </xf>
    <xf numFmtId="0" fontId="20" fillId="5" borderId="22" xfId="0" applyFont="1" applyFill="1" applyBorder="1" applyAlignment="1">
      <alignment horizontal="center" vertical="center" wrapText="1"/>
    </xf>
    <xf numFmtId="0" fontId="20" fillId="5" borderId="23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0" fillId="5" borderId="26" xfId="0" applyFont="1" applyFill="1" applyBorder="1" applyAlignment="1">
      <alignment horizontal="center" vertical="center" wrapText="1"/>
    </xf>
    <xf numFmtId="0" fontId="20" fillId="5" borderId="27" xfId="0" applyFont="1" applyFill="1" applyBorder="1" applyAlignment="1">
      <alignment horizontal="center" vertical="center" wrapText="1"/>
    </xf>
    <xf numFmtId="0" fontId="20" fillId="5" borderId="28" xfId="0" applyFont="1" applyFill="1" applyBorder="1" applyAlignment="1">
      <alignment horizontal="center" vertical="center" wrapText="1"/>
    </xf>
    <xf numFmtId="0" fontId="20" fillId="5" borderId="29" xfId="0" applyFont="1" applyFill="1" applyBorder="1" applyAlignment="1">
      <alignment horizontal="center" vertical="center" wrapText="1"/>
    </xf>
    <xf numFmtId="0" fontId="20" fillId="5" borderId="30" xfId="0" applyFont="1" applyFill="1" applyBorder="1" applyAlignment="1">
      <alignment horizontal="center" vertical="center" wrapText="1"/>
    </xf>
    <xf numFmtId="0" fontId="20" fillId="5" borderId="31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42" borderId="35" xfId="0" applyFont="1" applyFill="1" applyBorder="1" applyAlignment="1">
      <alignment horizontal="center" vertical="center" wrapText="1"/>
    </xf>
    <xf numFmtId="0" fontId="21" fillId="42" borderId="33" xfId="0" applyFont="1" applyFill="1" applyBorder="1" applyAlignment="1">
      <alignment horizontal="center" vertical="center" wrapText="1"/>
    </xf>
    <xf numFmtId="0" fontId="21" fillId="42" borderId="36" xfId="0" applyFont="1" applyFill="1" applyBorder="1" applyAlignment="1">
      <alignment horizontal="center" vertical="center" wrapText="1"/>
    </xf>
    <xf numFmtId="0" fontId="21" fillId="4" borderId="35" xfId="0" applyFont="1" applyFill="1" applyBorder="1" applyAlignment="1">
      <alignment horizontal="center" vertical="center" wrapText="1"/>
    </xf>
    <xf numFmtId="0" fontId="21" fillId="4" borderId="33" xfId="0" applyFont="1" applyFill="1" applyBorder="1" applyAlignment="1">
      <alignment horizontal="center" vertical="center" wrapText="1"/>
    </xf>
    <xf numFmtId="0" fontId="21" fillId="4" borderId="36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50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21" fillId="0" borderId="5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0" fontId="20" fillId="5" borderId="52" xfId="0" applyNumberFormat="1" applyFont="1" applyFill="1" applyBorder="1" applyAlignment="1">
      <alignment horizontal="center" vertical="center" wrapText="1"/>
    </xf>
    <xf numFmtId="0" fontId="21" fillId="2" borderId="24" xfId="0" applyFont="1" applyFill="1" applyBorder="1" applyAlignment="1">
      <alignment horizontal="left" vertical="center" wrapText="1"/>
    </xf>
    <xf numFmtId="0" fontId="21" fillId="5" borderId="24" xfId="0" applyFont="1" applyFill="1" applyBorder="1" applyAlignment="1">
      <alignment horizontal="left" vertical="center" wrapText="1"/>
    </xf>
    <xf numFmtId="0" fontId="21" fillId="47" borderId="24" xfId="0" applyFont="1" applyFill="1" applyBorder="1" applyAlignment="1">
      <alignment horizontal="left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68" fillId="0" borderId="0" xfId="0" applyFont="1" applyAlignment="1">
      <alignment/>
    </xf>
    <xf numFmtId="0" fontId="24" fillId="0" borderId="24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68" fillId="0" borderId="24" xfId="0" applyFont="1" applyBorder="1" applyAlignment="1">
      <alignment/>
    </xf>
    <xf numFmtId="0" fontId="68" fillId="0" borderId="47" xfId="0" applyFont="1" applyBorder="1" applyAlignment="1">
      <alignment/>
    </xf>
    <xf numFmtId="0" fontId="24" fillId="0" borderId="43" xfId="0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10" fontId="20" fillId="5" borderId="53" xfId="0" applyNumberFormat="1" applyFont="1" applyFill="1" applyBorder="1" applyAlignment="1">
      <alignment horizontal="center" vertical="center" wrapText="1"/>
    </xf>
    <xf numFmtId="10" fontId="20" fillId="5" borderId="54" xfId="0" applyNumberFormat="1" applyFont="1" applyFill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0" fillId="0" borderId="48" xfId="0" applyFont="1" applyFill="1" applyBorder="1" applyAlignment="1">
      <alignment horizontal="center" vertical="center" wrapText="1"/>
    </xf>
    <xf numFmtId="0" fontId="21" fillId="5" borderId="56" xfId="0" applyFont="1" applyFill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5" borderId="57" xfId="0" applyFont="1" applyFill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1" fillId="5" borderId="58" xfId="0" applyFont="1" applyFill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49" xfId="0" applyFont="1" applyFill="1" applyBorder="1" applyAlignment="1">
      <alignment horizontal="center" vertical="center" wrapText="1"/>
    </xf>
    <xf numFmtId="0" fontId="23" fillId="0" borderId="51" xfId="0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21" fillId="0" borderId="59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24" fillId="0" borderId="46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0" fillId="42" borderId="19" xfId="0" applyFont="1" applyFill="1" applyBorder="1" applyAlignment="1">
      <alignment horizontal="center" vertical="center" wrapText="1"/>
    </xf>
    <xf numFmtId="10" fontId="20" fillId="5" borderId="19" xfId="0" applyNumberFormat="1" applyFont="1" applyFill="1" applyBorder="1" applyAlignment="1">
      <alignment horizontal="center" vertical="center" wrapText="1"/>
    </xf>
    <xf numFmtId="0" fontId="20" fillId="4" borderId="19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20" fillId="13" borderId="19" xfId="0" applyFont="1" applyFill="1" applyBorder="1" applyAlignment="1">
      <alignment horizontal="center" vertical="center" wrapText="1"/>
    </xf>
    <xf numFmtId="0" fontId="21" fillId="0" borderId="56" xfId="0" applyFont="1" applyFill="1" applyBorder="1" applyAlignment="1">
      <alignment horizontal="center" vertical="center" wrapText="1"/>
    </xf>
    <xf numFmtId="0" fontId="21" fillId="0" borderId="60" xfId="0" applyFont="1" applyFill="1" applyBorder="1" applyAlignment="1">
      <alignment horizontal="center" vertical="center" wrapText="1"/>
    </xf>
    <xf numFmtId="0" fontId="21" fillId="0" borderId="57" xfId="0" applyFont="1" applyFill="1" applyBorder="1" applyAlignment="1">
      <alignment horizontal="center" vertical="center" wrapText="1"/>
    </xf>
    <xf numFmtId="0" fontId="21" fillId="0" borderId="58" xfId="0" applyFont="1" applyFill="1" applyBorder="1" applyAlignment="1">
      <alignment horizontal="center" vertical="center" wrapText="1"/>
    </xf>
    <xf numFmtId="0" fontId="21" fillId="0" borderId="61" xfId="0" applyFont="1" applyFill="1" applyBorder="1" applyAlignment="1">
      <alignment horizontal="center" vertical="center" wrapText="1"/>
    </xf>
    <xf numFmtId="0" fontId="21" fillId="0" borderId="52" xfId="0" applyFont="1" applyFill="1" applyBorder="1" applyAlignment="1">
      <alignment horizontal="center" vertical="center" wrapText="1"/>
    </xf>
    <xf numFmtId="0" fontId="20" fillId="48" borderId="56" xfId="0" applyFont="1" applyFill="1" applyBorder="1" applyAlignment="1">
      <alignment horizontal="center" vertical="center" wrapText="1"/>
    </xf>
    <xf numFmtId="0" fontId="20" fillId="48" borderId="60" xfId="0" applyFont="1" applyFill="1" applyBorder="1" applyAlignment="1">
      <alignment horizontal="center" vertical="center" wrapText="1"/>
    </xf>
    <xf numFmtId="0" fontId="20" fillId="0" borderId="60" xfId="0" applyFont="1" applyFill="1" applyBorder="1" applyAlignment="1">
      <alignment horizontal="center" vertical="center" wrapText="1"/>
    </xf>
    <xf numFmtId="0" fontId="20" fillId="48" borderId="57" xfId="0" applyFont="1" applyFill="1" applyBorder="1" applyAlignment="1">
      <alignment horizontal="center" vertical="center" wrapText="1"/>
    </xf>
    <xf numFmtId="0" fontId="20" fillId="0" borderId="57" xfId="0" applyFont="1" applyFill="1" applyBorder="1" applyAlignment="1">
      <alignment horizontal="center" vertical="center" wrapText="1"/>
    </xf>
    <xf numFmtId="0" fontId="20" fillId="48" borderId="52" xfId="0" applyFont="1" applyFill="1" applyBorder="1" applyAlignment="1">
      <alignment horizontal="center" vertical="center" wrapText="1"/>
    </xf>
    <xf numFmtId="0" fontId="20" fillId="0" borderId="52" xfId="0" applyFont="1" applyFill="1" applyBorder="1" applyAlignment="1">
      <alignment horizontal="center" vertical="center" wrapText="1"/>
    </xf>
    <xf numFmtId="0" fontId="20" fillId="5" borderId="56" xfId="0" applyFont="1" applyFill="1" applyBorder="1" applyAlignment="1">
      <alignment horizontal="center" vertical="center" wrapText="1"/>
    </xf>
    <xf numFmtId="0" fontId="20" fillId="42" borderId="56" xfId="0" applyFont="1" applyFill="1" applyBorder="1" applyAlignment="1">
      <alignment horizontal="center" vertical="center" wrapText="1"/>
    </xf>
    <xf numFmtId="0" fontId="20" fillId="5" borderId="57" xfId="0" applyFont="1" applyFill="1" applyBorder="1" applyAlignment="1">
      <alignment horizontal="center" vertical="center" wrapText="1"/>
    </xf>
    <xf numFmtId="0" fontId="20" fillId="42" borderId="57" xfId="0" applyFont="1" applyFill="1" applyBorder="1" applyAlignment="1">
      <alignment horizontal="center" vertical="center" wrapText="1"/>
    </xf>
    <xf numFmtId="0" fontId="20" fillId="5" borderId="58" xfId="0" applyFont="1" applyFill="1" applyBorder="1" applyAlignment="1">
      <alignment horizontal="center" vertical="center" wrapText="1"/>
    </xf>
    <xf numFmtId="0" fontId="20" fillId="42" borderId="58" xfId="0" applyFont="1" applyFill="1" applyBorder="1" applyAlignment="1">
      <alignment horizontal="center" vertical="center" wrapText="1"/>
    </xf>
    <xf numFmtId="0" fontId="20" fillId="4" borderId="56" xfId="0" applyFont="1" applyFill="1" applyBorder="1" applyAlignment="1">
      <alignment horizontal="center" vertical="center" wrapText="1"/>
    </xf>
    <xf numFmtId="0" fontId="20" fillId="4" borderId="57" xfId="0" applyFont="1" applyFill="1" applyBorder="1" applyAlignment="1">
      <alignment horizontal="center" vertical="center" wrapText="1"/>
    </xf>
    <xf numFmtId="0" fontId="20" fillId="4" borderId="58" xfId="0" applyFont="1" applyFill="1" applyBorder="1" applyAlignment="1">
      <alignment horizontal="center" vertical="center" wrapText="1"/>
    </xf>
    <xf numFmtId="0" fontId="21" fillId="0" borderId="62" xfId="0" applyFont="1" applyFill="1" applyBorder="1" applyAlignment="1">
      <alignment horizontal="center" vertical="center" wrapText="1"/>
    </xf>
    <xf numFmtId="0" fontId="21" fillId="0" borderId="63" xfId="0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center" vertical="center" wrapText="1"/>
    </xf>
    <xf numFmtId="0" fontId="20" fillId="0" borderId="62" xfId="0" applyFont="1" applyFill="1" applyBorder="1" applyAlignment="1">
      <alignment horizontal="center" vertical="center" wrapText="1"/>
    </xf>
    <xf numFmtId="0" fontId="21" fillId="0" borderId="64" xfId="0" applyFont="1" applyFill="1" applyBorder="1" applyAlignment="1">
      <alignment horizontal="left" vertical="center" wrapText="1"/>
    </xf>
    <xf numFmtId="0" fontId="21" fillId="0" borderId="64" xfId="0" applyFont="1" applyFill="1" applyBorder="1" applyAlignment="1">
      <alignment horizontal="center" vertical="center" wrapText="1"/>
    </xf>
    <xf numFmtId="0" fontId="20" fillId="48" borderId="58" xfId="0" applyFont="1" applyFill="1" applyBorder="1" applyAlignment="1">
      <alignment horizontal="center" vertical="center" wrapText="1"/>
    </xf>
    <xf numFmtId="0" fontId="20" fillId="5" borderId="61" xfId="0" applyFont="1" applyFill="1" applyBorder="1" applyAlignment="1">
      <alignment horizontal="center" vertical="center" wrapText="1"/>
    </xf>
    <xf numFmtId="0" fontId="21" fillId="0" borderId="65" xfId="0" applyFont="1" applyFill="1" applyBorder="1" applyAlignment="1">
      <alignment horizontal="center" vertical="center" wrapText="1"/>
    </xf>
    <xf numFmtId="0" fontId="21" fillId="0" borderId="66" xfId="0" applyFont="1" applyFill="1" applyBorder="1" applyAlignment="1">
      <alignment horizontal="center" vertical="center" wrapText="1"/>
    </xf>
    <xf numFmtId="0" fontId="21" fillId="0" borderId="67" xfId="0" applyFont="1" applyFill="1" applyBorder="1" applyAlignment="1">
      <alignment horizontal="center" vertical="center" wrapText="1"/>
    </xf>
    <xf numFmtId="0" fontId="21" fillId="0" borderId="68" xfId="0" applyFont="1" applyFill="1" applyBorder="1" applyAlignment="1">
      <alignment horizontal="center" vertical="center" wrapText="1"/>
    </xf>
    <xf numFmtId="0" fontId="21" fillId="0" borderId="69" xfId="0" applyFont="1" applyFill="1" applyBorder="1" applyAlignment="1">
      <alignment horizontal="center" vertical="center" wrapText="1"/>
    </xf>
    <xf numFmtId="0" fontId="20" fillId="48" borderId="65" xfId="0" applyFont="1" applyFill="1" applyBorder="1" applyAlignment="1">
      <alignment horizontal="center" vertical="center" wrapText="1"/>
    </xf>
    <xf numFmtId="0" fontId="20" fillId="48" borderId="68" xfId="0" applyFont="1" applyFill="1" applyBorder="1" applyAlignment="1">
      <alignment horizontal="center" vertical="center" wrapText="1"/>
    </xf>
    <xf numFmtId="0" fontId="20" fillId="48" borderId="63" xfId="0" applyFont="1" applyFill="1" applyBorder="1" applyAlignment="1">
      <alignment horizontal="center" vertical="center" wrapText="1"/>
    </xf>
    <xf numFmtId="0" fontId="20" fillId="48" borderId="70" xfId="0" applyFont="1" applyFill="1" applyBorder="1" applyAlignment="1">
      <alignment horizontal="center" vertical="center" wrapText="1"/>
    </xf>
    <xf numFmtId="0" fontId="21" fillId="16" borderId="56" xfId="0" applyFont="1" applyFill="1" applyBorder="1" applyAlignment="1">
      <alignment horizontal="center" vertical="center" wrapText="1"/>
    </xf>
    <xf numFmtId="0" fontId="21" fillId="16" borderId="57" xfId="0" applyFont="1" applyFill="1" applyBorder="1" applyAlignment="1">
      <alignment horizontal="center" vertical="center" wrapText="1"/>
    </xf>
    <xf numFmtId="0" fontId="21" fillId="16" borderId="58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5" fillId="5" borderId="56" xfId="0" applyFont="1" applyFill="1" applyBorder="1" applyAlignment="1">
      <alignment horizontal="center" vertical="center" wrapText="1"/>
    </xf>
    <xf numFmtId="0" fontId="23" fillId="5" borderId="56" xfId="0" applyFont="1" applyFill="1" applyBorder="1" applyAlignment="1">
      <alignment horizontal="center" vertical="center" wrapText="1"/>
    </xf>
    <xf numFmtId="0" fontId="25" fillId="5" borderId="57" xfId="0" applyFont="1" applyFill="1" applyBorder="1" applyAlignment="1">
      <alignment horizontal="center" vertical="center" wrapText="1"/>
    </xf>
    <xf numFmtId="0" fontId="23" fillId="5" borderId="57" xfId="0" applyFont="1" applyFill="1" applyBorder="1" applyAlignment="1">
      <alignment horizontal="center" vertical="center" wrapText="1"/>
    </xf>
    <xf numFmtId="0" fontId="23" fillId="5" borderId="58" xfId="0" applyFont="1" applyFill="1" applyBorder="1" applyAlignment="1">
      <alignment horizontal="center" vertical="center" wrapText="1"/>
    </xf>
    <xf numFmtId="0" fontId="28" fillId="5" borderId="56" xfId="0" applyFont="1" applyFill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8" fillId="5" borderId="57" xfId="0" applyFont="1" applyFill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69" fillId="0" borderId="24" xfId="0" applyFont="1" applyBorder="1" applyAlignment="1">
      <alignment/>
    </xf>
    <xf numFmtId="0" fontId="69" fillId="0" borderId="47" xfId="0" applyFont="1" applyBorder="1" applyAlignment="1">
      <alignment/>
    </xf>
    <xf numFmtId="0" fontId="28" fillId="5" borderId="58" xfId="0" applyFont="1" applyFill="1" applyBorder="1" applyAlignment="1">
      <alignment horizontal="center" vertical="center" wrapText="1"/>
    </xf>
    <xf numFmtId="0" fontId="26" fillId="0" borderId="43" xfId="0" applyFont="1" applyFill="1" applyBorder="1" applyAlignment="1">
      <alignment horizontal="center" vertical="center" wrapText="1"/>
    </xf>
    <xf numFmtId="0" fontId="69" fillId="0" borderId="44" xfId="0" applyFont="1" applyBorder="1" applyAlignment="1">
      <alignment/>
    </xf>
    <xf numFmtId="0" fontId="26" fillId="0" borderId="44" xfId="0" applyFont="1" applyFill="1" applyBorder="1" applyAlignment="1">
      <alignment horizontal="center" vertical="center" wrapText="1"/>
    </xf>
    <xf numFmtId="0" fontId="69" fillId="0" borderId="45" xfId="0" applyFont="1" applyBorder="1" applyAlignment="1">
      <alignment/>
    </xf>
    <xf numFmtId="0" fontId="21" fillId="0" borderId="21" xfId="0" applyFont="1" applyBorder="1" applyAlignment="1">
      <alignment horizontal="center" vertical="center" wrapText="1"/>
    </xf>
    <xf numFmtId="0" fontId="68" fillId="0" borderId="24" xfId="0" applyFont="1" applyFill="1" applyBorder="1" applyAlignment="1">
      <alignment/>
    </xf>
    <xf numFmtId="0" fontId="21" fillId="5" borderId="71" xfId="0" applyFont="1" applyFill="1" applyBorder="1" applyAlignment="1">
      <alignment horizontal="center" vertical="center" wrapText="1"/>
    </xf>
    <xf numFmtId="0" fontId="21" fillId="5" borderId="55" xfId="0" applyFont="1" applyFill="1" applyBorder="1" applyAlignment="1">
      <alignment horizontal="center" vertical="center" wrapText="1"/>
    </xf>
    <xf numFmtId="0" fontId="21" fillId="5" borderId="72" xfId="0" applyFont="1" applyFill="1" applyBorder="1" applyAlignment="1">
      <alignment horizontal="center" vertical="center" wrapText="1"/>
    </xf>
    <xf numFmtId="0" fontId="26" fillId="16" borderId="56" xfId="0" applyFont="1" applyFill="1" applyBorder="1" applyAlignment="1">
      <alignment horizontal="center" vertical="center" wrapText="1"/>
    </xf>
    <xf numFmtId="0" fontId="26" fillId="16" borderId="57" xfId="0" applyFont="1" applyFill="1" applyBorder="1" applyAlignment="1">
      <alignment horizontal="center" vertical="center" wrapText="1"/>
    </xf>
    <xf numFmtId="0" fontId="20" fillId="49" borderId="32" xfId="0" applyFont="1" applyFill="1" applyBorder="1" applyAlignment="1">
      <alignment horizontal="center" vertical="center" wrapText="1"/>
    </xf>
    <xf numFmtId="0" fontId="20" fillId="49" borderId="49" xfId="0" applyFont="1" applyFill="1" applyBorder="1" applyAlignment="1">
      <alignment horizontal="center" vertical="center" wrapText="1"/>
    </xf>
    <xf numFmtId="0" fontId="20" fillId="49" borderId="50" xfId="0" applyFont="1" applyFill="1" applyBorder="1" applyAlignment="1">
      <alignment horizontal="center" vertical="center" wrapText="1"/>
    </xf>
    <xf numFmtId="0" fontId="28" fillId="47" borderId="68" xfId="0" applyFont="1" applyFill="1" applyBorder="1" applyAlignment="1">
      <alignment horizontal="center" vertical="center" wrapText="1"/>
    </xf>
    <xf numFmtId="0" fontId="28" fillId="49" borderId="32" xfId="0" applyFont="1" applyFill="1" applyBorder="1" applyAlignment="1">
      <alignment horizontal="center" vertical="center" wrapText="1"/>
    </xf>
    <xf numFmtId="0" fontId="28" fillId="47" borderId="63" xfId="0" applyFont="1" applyFill="1" applyBorder="1" applyAlignment="1">
      <alignment horizontal="center" vertical="center" wrapText="1"/>
    </xf>
    <xf numFmtId="0" fontId="28" fillId="49" borderId="49" xfId="0" applyFont="1" applyFill="1" applyBorder="1" applyAlignment="1">
      <alignment horizontal="center" vertical="center" wrapText="1"/>
    </xf>
    <xf numFmtId="0" fontId="26" fillId="16" borderId="58" xfId="0" applyFont="1" applyFill="1" applyBorder="1" applyAlignment="1">
      <alignment horizontal="center" vertical="center" wrapText="1"/>
    </xf>
    <xf numFmtId="0" fontId="21" fillId="49" borderId="56" xfId="0" applyFont="1" applyFill="1" applyBorder="1" applyAlignment="1">
      <alignment horizontal="center" vertical="center" wrapText="1"/>
    </xf>
    <xf numFmtId="0" fontId="21" fillId="49" borderId="57" xfId="0" applyFont="1" applyFill="1" applyBorder="1" applyAlignment="1">
      <alignment horizontal="center" vertical="center" wrapText="1"/>
    </xf>
    <xf numFmtId="0" fontId="21" fillId="49" borderId="58" xfId="0" applyFont="1" applyFill="1" applyBorder="1" applyAlignment="1">
      <alignment horizontal="center" vertical="center" wrapText="1"/>
    </xf>
    <xf numFmtId="0" fontId="20" fillId="0" borderId="62" xfId="0" applyFont="1" applyBorder="1" applyAlignment="1">
      <alignment horizontal="center" vertical="center" wrapText="1"/>
    </xf>
    <xf numFmtId="0" fontId="21" fillId="0" borderId="70" xfId="0" applyFont="1" applyFill="1" applyBorder="1" applyAlignment="1">
      <alignment horizontal="center" vertical="center" wrapText="1"/>
    </xf>
    <xf numFmtId="0" fontId="21" fillId="5" borderId="68" xfId="0" applyFont="1" applyFill="1" applyBorder="1" applyAlignment="1">
      <alignment horizontal="center" vertical="center" wrapText="1"/>
    </xf>
    <xf numFmtId="0" fontId="21" fillId="5" borderId="63" xfId="0" applyFont="1" applyFill="1" applyBorder="1" applyAlignment="1">
      <alignment horizontal="center" vertical="center" wrapText="1"/>
    </xf>
    <xf numFmtId="0" fontId="21" fillId="5" borderId="65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21" fillId="50" borderId="43" xfId="0" applyFont="1" applyFill="1" applyBorder="1" applyAlignment="1">
      <alignment horizontal="center" vertical="center" wrapText="1"/>
    </xf>
    <xf numFmtId="0" fontId="21" fillId="50" borderId="44" xfId="0" applyFont="1" applyFill="1" applyBorder="1" applyAlignment="1">
      <alignment horizontal="center" vertical="center" wrapText="1"/>
    </xf>
    <xf numFmtId="0" fontId="21" fillId="50" borderId="35" xfId="0" applyFont="1" applyFill="1" applyBorder="1" applyAlignment="1">
      <alignment horizontal="center" vertical="center" wrapText="1"/>
    </xf>
    <xf numFmtId="0" fontId="21" fillId="50" borderId="41" xfId="0" applyFont="1" applyFill="1" applyBorder="1" applyAlignment="1">
      <alignment horizontal="center" vertical="center" wrapText="1"/>
    </xf>
    <xf numFmtId="0" fontId="21" fillId="50" borderId="24" xfId="0" applyFont="1" applyFill="1" applyBorder="1" applyAlignment="1">
      <alignment horizontal="center" vertical="center" wrapText="1"/>
    </xf>
    <xf numFmtId="0" fontId="21" fillId="50" borderId="46" xfId="0" applyFont="1" applyFill="1" applyBorder="1" applyAlignment="1">
      <alignment horizontal="center" vertical="center" wrapText="1"/>
    </xf>
    <xf numFmtId="0" fontId="21" fillId="50" borderId="40" xfId="0" applyFont="1" applyFill="1" applyBorder="1" applyAlignment="1">
      <alignment horizontal="center" vertical="center" wrapText="1"/>
    </xf>
    <xf numFmtId="0" fontId="21" fillId="48" borderId="46" xfId="0" applyFont="1" applyFill="1" applyBorder="1" applyAlignment="1">
      <alignment horizontal="center" vertical="center" wrapText="1"/>
    </xf>
    <xf numFmtId="0" fontId="21" fillId="48" borderId="24" xfId="0" applyFont="1" applyFill="1" applyBorder="1" applyAlignment="1">
      <alignment horizontal="center" vertical="center" wrapText="1"/>
    </xf>
    <xf numFmtId="0" fontId="21" fillId="48" borderId="44" xfId="0" applyFont="1" applyFill="1" applyBorder="1" applyAlignment="1">
      <alignment horizontal="center" vertical="center" wrapText="1"/>
    </xf>
    <xf numFmtId="0" fontId="21" fillId="48" borderId="43" xfId="0" applyFont="1" applyFill="1" applyBorder="1" applyAlignment="1">
      <alignment horizontal="center" vertical="center" wrapText="1"/>
    </xf>
    <xf numFmtId="0" fontId="21" fillId="48" borderId="41" xfId="0" applyFont="1" applyFill="1" applyBorder="1" applyAlignment="1">
      <alignment horizontal="center" vertical="center" wrapText="1"/>
    </xf>
    <xf numFmtId="0" fontId="21" fillId="48" borderId="40" xfId="0" applyFont="1" applyFill="1" applyBorder="1" applyAlignment="1">
      <alignment horizontal="center" vertical="center" wrapText="1"/>
    </xf>
    <xf numFmtId="0" fontId="21" fillId="48" borderId="33" xfId="0" applyFont="1" applyFill="1" applyBorder="1" applyAlignment="1">
      <alignment horizontal="center" vertical="center" wrapText="1"/>
    </xf>
    <xf numFmtId="0" fontId="21" fillId="48" borderId="59" xfId="0" applyFont="1" applyFill="1" applyBorder="1" applyAlignment="1">
      <alignment horizontal="center" vertical="center" wrapText="1"/>
    </xf>
    <xf numFmtId="0" fontId="21" fillId="48" borderId="21" xfId="0" applyFont="1" applyFill="1" applyBorder="1" applyAlignment="1">
      <alignment horizontal="center" vertical="center" wrapText="1"/>
    </xf>
    <xf numFmtId="0" fontId="21" fillId="48" borderId="27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0" fillId="7" borderId="19" xfId="0" applyFont="1" applyFill="1" applyBorder="1" applyAlignment="1">
      <alignment horizontal="center" vertical="center" wrapText="1"/>
    </xf>
    <xf numFmtId="0" fontId="23" fillId="5" borderId="73" xfId="0" applyFont="1" applyFill="1" applyBorder="1" applyAlignment="1">
      <alignment horizontal="center" vertical="center" wrapText="1"/>
    </xf>
    <xf numFmtId="0" fontId="23" fillId="5" borderId="21" xfId="0" applyFont="1" applyFill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textRotation="90" wrapText="1"/>
    </xf>
    <xf numFmtId="0" fontId="20" fillId="0" borderId="60" xfId="0" applyFont="1" applyBorder="1" applyAlignment="1">
      <alignment horizontal="center" vertical="center" textRotation="90" wrapText="1"/>
    </xf>
    <xf numFmtId="0" fontId="20" fillId="0" borderId="52" xfId="0" applyFont="1" applyBorder="1" applyAlignment="1">
      <alignment horizontal="center" vertical="center" textRotation="90" wrapText="1"/>
    </xf>
    <xf numFmtId="0" fontId="21" fillId="0" borderId="56" xfId="0" applyFont="1" applyFill="1" applyBorder="1" applyAlignment="1">
      <alignment horizontal="left" vertical="center" wrapText="1"/>
    </xf>
    <xf numFmtId="0" fontId="21" fillId="0" borderId="57" xfId="0" applyFont="1" applyFill="1" applyBorder="1" applyAlignment="1">
      <alignment horizontal="left" vertical="center" wrapText="1"/>
    </xf>
    <xf numFmtId="0" fontId="21" fillId="0" borderId="58" xfId="0" applyFont="1" applyFill="1" applyBorder="1" applyAlignment="1">
      <alignment horizontal="left" vertical="center" wrapText="1"/>
    </xf>
    <xf numFmtId="0" fontId="26" fillId="16" borderId="64" xfId="0" applyFont="1" applyFill="1" applyBorder="1" applyAlignment="1">
      <alignment horizontal="left" vertical="center" wrapText="1"/>
    </xf>
    <xf numFmtId="0" fontId="26" fillId="16" borderId="60" xfId="0" applyFont="1" applyFill="1" applyBorder="1" applyAlignment="1">
      <alignment horizontal="left" vertical="center" wrapText="1"/>
    </xf>
    <xf numFmtId="0" fontId="70" fillId="16" borderId="52" xfId="0" applyFont="1" applyFill="1" applyBorder="1" applyAlignment="1">
      <alignment horizontal="left" vertical="center" wrapText="1"/>
    </xf>
    <xf numFmtId="0" fontId="20" fillId="7" borderId="74" xfId="0" applyFont="1" applyFill="1" applyBorder="1" applyAlignment="1">
      <alignment horizontal="center" vertical="center" wrapText="1"/>
    </xf>
    <xf numFmtId="0" fontId="20" fillId="7" borderId="75" xfId="0" applyFont="1" applyFill="1" applyBorder="1" applyAlignment="1">
      <alignment horizontal="center" vertical="center" wrapText="1"/>
    </xf>
    <xf numFmtId="0" fontId="20" fillId="7" borderId="3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16" borderId="56" xfId="0" applyFont="1" applyFill="1" applyBorder="1" applyAlignment="1">
      <alignment horizontal="left" vertical="center" wrapText="1"/>
    </xf>
    <xf numFmtId="0" fontId="21" fillId="16" borderId="57" xfId="0" applyFont="1" applyFill="1" applyBorder="1" applyAlignment="1">
      <alignment horizontal="left" vertical="center" wrapText="1"/>
    </xf>
    <xf numFmtId="0" fontId="21" fillId="16" borderId="58" xfId="0" applyFont="1" applyFill="1" applyBorder="1" applyAlignment="1">
      <alignment horizontal="left" vertical="center" wrapText="1"/>
    </xf>
    <xf numFmtId="0" fontId="21" fillId="16" borderId="56" xfId="0" applyFont="1" applyFill="1" applyBorder="1" applyAlignment="1">
      <alignment horizontal="center" vertical="center" wrapText="1"/>
    </xf>
    <xf numFmtId="0" fontId="21" fillId="16" borderId="57" xfId="0" applyFont="1" applyFill="1" applyBorder="1" applyAlignment="1">
      <alignment horizontal="center" vertical="center" wrapText="1"/>
    </xf>
    <xf numFmtId="0" fontId="21" fillId="16" borderId="58" xfId="0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56" xfId="0" applyFont="1" applyFill="1" applyBorder="1" applyAlignment="1">
      <alignment horizontal="center" vertical="center" wrapText="1"/>
    </xf>
    <xf numFmtId="0" fontId="21" fillId="0" borderId="57" xfId="0" applyFont="1" applyFill="1" applyBorder="1" applyAlignment="1">
      <alignment horizontal="center" vertical="center" wrapText="1"/>
    </xf>
    <xf numFmtId="0" fontId="21" fillId="0" borderId="58" xfId="0" applyFont="1" applyFill="1" applyBorder="1" applyAlignment="1">
      <alignment horizontal="center" vertical="center" wrapText="1"/>
    </xf>
    <xf numFmtId="0" fontId="23" fillId="5" borderId="76" xfId="0" applyFont="1" applyFill="1" applyBorder="1" applyAlignment="1">
      <alignment horizontal="center" vertical="center" wrapText="1"/>
    </xf>
    <xf numFmtId="0" fontId="20" fillId="5" borderId="23" xfId="0" applyFont="1" applyFill="1" applyBorder="1" applyAlignment="1">
      <alignment horizontal="center" vertical="center" wrapText="1"/>
    </xf>
    <xf numFmtId="0" fontId="20" fillId="5" borderId="75" xfId="0" applyFont="1" applyFill="1" applyBorder="1" applyAlignment="1">
      <alignment horizontal="center" vertical="center" wrapText="1"/>
    </xf>
    <xf numFmtId="0" fontId="21" fillId="5" borderId="75" xfId="0" applyFont="1" applyFill="1" applyBorder="1" applyAlignment="1">
      <alignment horizontal="center" vertical="center" wrapText="1"/>
    </xf>
    <xf numFmtId="0" fontId="21" fillId="5" borderId="31" xfId="0" applyFont="1" applyFill="1" applyBorder="1" applyAlignment="1">
      <alignment horizontal="center" vertical="center" wrapText="1"/>
    </xf>
    <xf numFmtId="0" fontId="21" fillId="5" borderId="77" xfId="0" applyFont="1" applyFill="1" applyBorder="1" applyAlignment="1">
      <alignment horizontal="center" vertical="center" wrapText="1"/>
    </xf>
    <xf numFmtId="0" fontId="21" fillId="5" borderId="62" xfId="0" applyFont="1" applyFill="1" applyBorder="1" applyAlignment="1">
      <alignment horizontal="center" vertical="center" wrapText="1"/>
    </xf>
    <xf numFmtId="0" fontId="21" fillId="16" borderId="64" xfId="0" applyFont="1" applyFill="1" applyBorder="1" applyAlignment="1">
      <alignment horizontal="left" vertical="center" wrapText="1"/>
    </xf>
    <xf numFmtId="0" fontId="21" fillId="16" borderId="60" xfId="0" applyFont="1" applyFill="1" applyBorder="1" applyAlignment="1">
      <alignment horizontal="left" vertical="center" wrapText="1"/>
    </xf>
    <xf numFmtId="0" fontId="21" fillId="0" borderId="69" xfId="0" applyFont="1" applyFill="1" applyBorder="1" applyAlignment="1">
      <alignment horizontal="left" vertical="center" wrapText="1"/>
    </xf>
    <xf numFmtId="0" fontId="21" fillId="0" borderId="69" xfId="0" applyFont="1" applyFill="1" applyBorder="1" applyAlignment="1">
      <alignment horizontal="center" vertical="center" wrapText="1"/>
    </xf>
    <xf numFmtId="0" fontId="21" fillId="0" borderId="64" xfId="0" applyFont="1" applyFill="1" applyBorder="1" applyAlignment="1">
      <alignment horizontal="center" vertical="center" wrapText="1"/>
    </xf>
    <xf numFmtId="0" fontId="21" fillId="0" borderId="60" xfId="0" applyFont="1" applyFill="1" applyBorder="1" applyAlignment="1">
      <alignment horizontal="center" vertical="center" wrapText="1"/>
    </xf>
    <xf numFmtId="0" fontId="21" fillId="0" borderId="52" xfId="0" applyFont="1" applyFill="1" applyBorder="1" applyAlignment="1">
      <alignment horizontal="center" vertical="center" wrapText="1"/>
    </xf>
    <xf numFmtId="0" fontId="21" fillId="0" borderId="60" xfId="0" applyFont="1" applyFill="1" applyBorder="1" applyAlignment="1">
      <alignment horizontal="left" vertical="center" wrapText="1"/>
    </xf>
    <xf numFmtId="0" fontId="21" fillId="0" borderId="61" xfId="0" applyFont="1" applyFill="1" applyBorder="1" applyAlignment="1">
      <alignment horizontal="left" vertical="center" wrapText="1"/>
    </xf>
    <xf numFmtId="0" fontId="21" fillId="0" borderId="61" xfId="0" applyFont="1" applyFill="1" applyBorder="1" applyAlignment="1">
      <alignment horizontal="center" vertical="center" wrapText="1"/>
    </xf>
    <xf numFmtId="0" fontId="21" fillId="0" borderId="64" xfId="0" applyFont="1" applyFill="1" applyBorder="1" applyAlignment="1">
      <alignment horizontal="left" vertical="center" wrapText="1"/>
    </xf>
    <xf numFmtId="0" fontId="21" fillId="0" borderId="52" xfId="0" applyFont="1" applyFill="1" applyBorder="1" applyAlignment="1">
      <alignment horizontal="left" vertical="center" wrapText="1"/>
    </xf>
    <xf numFmtId="0" fontId="21" fillId="16" borderId="64" xfId="0" applyFont="1" applyFill="1" applyBorder="1" applyAlignment="1">
      <alignment horizontal="center" vertical="center" wrapText="1"/>
    </xf>
    <xf numFmtId="0" fontId="21" fillId="16" borderId="60" xfId="0" applyFont="1" applyFill="1" applyBorder="1" applyAlignment="1">
      <alignment horizontal="center" vertical="center" wrapText="1"/>
    </xf>
    <xf numFmtId="0" fontId="21" fillId="5" borderId="52" xfId="0" applyFont="1" applyFill="1" applyBorder="1" applyAlignment="1">
      <alignment horizontal="center" vertical="center" wrapText="1"/>
    </xf>
    <xf numFmtId="0" fontId="21" fillId="5" borderId="52" xfId="0" applyFont="1" applyFill="1" applyBorder="1" applyAlignment="1">
      <alignment horizontal="left" vertical="center" wrapText="1"/>
    </xf>
    <xf numFmtId="0" fontId="20" fillId="7" borderId="23" xfId="0" applyFont="1" applyFill="1" applyBorder="1" applyAlignment="1">
      <alignment horizontal="center" vertical="center" wrapText="1"/>
    </xf>
    <xf numFmtId="0" fontId="70" fillId="16" borderId="52" xfId="0" applyFont="1" applyFill="1" applyBorder="1" applyAlignment="1">
      <alignment horizontal="center" vertical="center" wrapText="1"/>
    </xf>
    <xf numFmtId="0" fontId="26" fillId="16" borderId="64" xfId="0" applyFont="1" applyFill="1" applyBorder="1" applyAlignment="1">
      <alignment horizontal="center" vertical="center" wrapText="1"/>
    </xf>
    <xf numFmtId="0" fontId="26" fillId="16" borderId="60" xfId="0" applyFont="1" applyFill="1" applyBorder="1" applyAlignment="1">
      <alignment horizontal="center" vertical="center" wrapText="1"/>
    </xf>
    <xf numFmtId="0" fontId="26" fillId="16" borderId="52" xfId="0" applyFont="1" applyFill="1" applyBorder="1" applyAlignment="1">
      <alignment horizontal="left" vertical="center" wrapText="1"/>
    </xf>
    <xf numFmtId="0" fontId="26" fillId="16" borderId="52" xfId="0" applyFont="1" applyFill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te" xfId="88"/>
    <cellStyle name="Obliczenia" xfId="89"/>
    <cellStyle name="Followed Hyperlink" xfId="90"/>
    <cellStyle name="Output" xfId="91"/>
    <cellStyle name="Percent" xfId="92"/>
    <cellStyle name="Suma" xfId="93"/>
    <cellStyle name="Tekst objaśnienia" xfId="94"/>
    <cellStyle name="Tekst ostrzeżenia" xfId="95"/>
    <cellStyle name="Title" xfId="96"/>
    <cellStyle name="Total" xfId="97"/>
    <cellStyle name="Tytuł" xfId="98"/>
    <cellStyle name="Uwaga" xfId="99"/>
    <cellStyle name="Currency" xfId="100"/>
    <cellStyle name="Currency [0]" xfId="101"/>
    <cellStyle name="Warning Text" xfId="102"/>
    <cellStyle name="Zły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23"/>
  <sheetViews>
    <sheetView tabSelected="1" view="pageBreakPreview" zoomScale="70" zoomScaleNormal="70" zoomScaleSheetLayoutView="70" zoomScalePageLayoutView="0" workbookViewId="0" topLeftCell="A1">
      <pane xSplit="5" ySplit="9" topLeftCell="F10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96" sqref="A96:A100"/>
    </sheetView>
  </sheetViews>
  <sheetFormatPr defaultColWidth="9.140625" defaultRowHeight="15"/>
  <cols>
    <col min="1" max="1" width="20.28125" style="6" customWidth="1"/>
    <col min="2" max="2" width="31.140625" style="9" customWidth="1"/>
    <col min="3" max="3" width="23.8515625" style="6" customWidth="1"/>
    <col min="4" max="4" width="13.28125" style="9" customWidth="1"/>
    <col min="5" max="5" width="11.421875" style="9" customWidth="1"/>
    <col min="6" max="6" width="3.7109375" style="9" customWidth="1"/>
    <col min="7" max="7" width="5.7109375" style="9" customWidth="1"/>
    <col min="8" max="8" width="7.00390625" style="9" customWidth="1"/>
    <col min="9" max="9" width="7.28125" style="9" customWidth="1"/>
    <col min="10" max="10" width="6.57421875" style="9" customWidth="1"/>
    <col min="11" max="13" width="5.7109375" style="9" customWidth="1"/>
    <col min="14" max="14" width="6.57421875" style="9" customWidth="1"/>
    <col min="15" max="17" width="5.7109375" style="9" customWidth="1"/>
    <col min="18" max="18" width="6.00390625" style="9" customWidth="1"/>
    <col min="19" max="19" width="6.57421875" style="9" customWidth="1"/>
    <col min="20" max="20" width="7.140625" style="9" customWidth="1"/>
    <col min="21" max="21" width="6.8515625" style="9" customWidth="1"/>
    <col min="22" max="24" width="5.7109375" style="9" customWidth="1"/>
    <col min="25" max="25" width="7.28125" style="9" customWidth="1"/>
    <col min="26" max="26" width="5.7109375" style="9" customWidth="1"/>
    <col min="27" max="27" width="5.140625" style="9" customWidth="1"/>
    <col min="28" max="28" width="5.7109375" style="9" customWidth="1"/>
    <col min="29" max="16384" width="9.140625" style="9" customWidth="1"/>
  </cols>
  <sheetData>
    <row r="1" spans="1:5" ht="14.25" customHeight="1">
      <c r="A1" s="214" t="s">
        <v>185</v>
      </c>
      <c r="B1" s="214"/>
      <c r="C1" s="214"/>
      <c r="D1" s="214"/>
      <c r="E1" s="214"/>
    </row>
    <row r="2" spans="1:5" ht="12.75" customHeight="1">
      <c r="A2" s="214"/>
      <c r="B2" s="214"/>
      <c r="C2" s="214"/>
      <c r="D2" s="214"/>
      <c r="E2" s="214"/>
    </row>
    <row r="3" spans="1:5" ht="19.5" customHeight="1">
      <c r="A3" s="217" t="s">
        <v>139</v>
      </c>
      <c r="B3" s="217"/>
      <c r="C3" s="217"/>
      <c r="D3" s="217"/>
      <c r="E3" s="217"/>
    </row>
    <row r="4" spans="1:5" ht="12.75" customHeight="1">
      <c r="A4" s="215" t="s">
        <v>124</v>
      </c>
      <c r="B4" s="215"/>
      <c r="C4" s="215"/>
      <c r="D4" s="215"/>
      <c r="E4" s="215"/>
    </row>
    <row r="5" spans="1:5" ht="12.75" customHeight="1">
      <c r="A5" s="215"/>
      <c r="B5" s="215"/>
      <c r="C5" s="215"/>
      <c r="D5" s="215"/>
      <c r="E5" s="215"/>
    </row>
    <row r="6" spans="1:5" ht="19.5" customHeight="1">
      <c r="A6" s="215"/>
      <c r="B6" s="215"/>
      <c r="C6" s="215"/>
      <c r="D6" s="215"/>
      <c r="E6" s="215"/>
    </row>
    <row r="7" spans="1:5" ht="30" customHeight="1" thickBot="1">
      <c r="A7" s="216" t="s">
        <v>156</v>
      </c>
      <c r="B7" s="216"/>
      <c r="C7" s="216"/>
      <c r="D7" s="216"/>
      <c r="E7" s="216"/>
    </row>
    <row r="8" spans="1:36" ht="18.75" customHeight="1" thickBot="1">
      <c r="A8" s="218"/>
      <c r="B8" s="218"/>
      <c r="C8" s="218"/>
      <c r="D8" s="218"/>
      <c r="E8" s="218"/>
      <c r="F8" s="10"/>
      <c r="G8" s="247" t="s">
        <v>83</v>
      </c>
      <c r="H8" s="248"/>
      <c r="I8" s="248"/>
      <c r="J8" s="248"/>
      <c r="K8" s="248"/>
      <c r="L8" s="248"/>
      <c r="M8" s="248"/>
      <c r="N8" s="248"/>
      <c r="O8" s="248"/>
      <c r="P8" s="249"/>
      <c r="Q8" s="250"/>
      <c r="R8" s="248" t="s">
        <v>84</v>
      </c>
      <c r="S8" s="248"/>
      <c r="T8" s="248"/>
      <c r="U8" s="248"/>
      <c r="V8" s="248"/>
      <c r="W8" s="248"/>
      <c r="X8" s="248"/>
      <c r="Y8" s="248"/>
      <c r="Z8" s="248"/>
      <c r="AA8" s="251"/>
      <c r="AB8" s="252"/>
      <c r="AC8" s="220" t="s">
        <v>103</v>
      </c>
      <c r="AD8" s="221"/>
      <c r="AE8" s="221"/>
      <c r="AF8" s="221"/>
      <c r="AG8" s="221" t="s">
        <v>104</v>
      </c>
      <c r="AH8" s="221"/>
      <c r="AI8" s="221"/>
      <c r="AJ8" s="246"/>
    </row>
    <row r="9" spans="1:36" ht="49.5" customHeight="1" thickBot="1">
      <c r="A9" s="105" t="s">
        <v>0</v>
      </c>
      <c r="B9" s="105" t="s">
        <v>72</v>
      </c>
      <c r="C9" s="105" t="s">
        <v>1</v>
      </c>
      <c r="D9" s="105" t="s">
        <v>111</v>
      </c>
      <c r="E9" s="105"/>
      <c r="F9" s="11"/>
      <c r="G9" s="1" t="s">
        <v>85</v>
      </c>
      <c r="H9" s="2" t="s">
        <v>86</v>
      </c>
      <c r="I9" s="3" t="s">
        <v>87</v>
      </c>
      <c r="J9" s="3" t="s">
        <v>88</v>
      </c>
      <c r="K9" s="3" t="s">
        <v>89</v>
      </c>
      <c r="L9" s="3" t="s">
        <v>90</v>
      </c>
      <c r="M9" s="3" t="s">
        <v>91</v>
      </c>
      <c r="N9" s="4" t="s">
        <v>92</v>
      </c>
      <c r="O9" s="1" t="s">
        <v>93</v>
      </c>
      <c r="P9" s="1" t="s">
        <v>109</v>
      </c>
      <c r="Q9" s="1" t="s">
        <v>110</v>
      </c>
      <c r="R9" s="1" t="s">
        <v>85</v>
      </c>
      <c r="S9" s="2" t="s">
        <v>86</v>
      </c>
      <c r="T9" s="3" t="s">
        <v>87</v>
      </c>
      <c r="U9" s="3" t="s">
        <v>88</v>
      </c>
      <c r="V9" s="3" t="s">
        <v>89</v>
      </c>
      <c r="W9" s="3" t="s">
        <v>90</v>
      </c>
      <c r="X9" s="3" t="s">
        <v>91</v>
      </c>
      <c r="Y9" s="4" t="s">
        <v>92</v>
      </c>
      <c r="Z9" s="1" t="s">
        <v>93</v>
      </c>
      <c r="AA9" s="1" t="s">
        <v>109</v>
      </c>
      <c r="AB9" s="1" t="s">
        <v>110</v>
      </c>
      <c r="AC9" s="12" t="s">
        <v>108</v>
      </c>
      <c r="AD9" s="13" t="s">
        <v>102</v>
      </c>
      <c r="AE9" s="14" t="s">
        <v>105</v>
      </c>
      <c r="AF9" s="15" t="s">
        <v>106</v>
      </c>
      <c r="AG9" s="16" t="s">
        <v>101</v>
      </c>
      <c r="AH9" s="13" t="s">
        <v>107</v>
      </c>
      <c r="AI9" s="13" t="s">
        <v>105</v>
      </c>
      <c r="AJ9" s="14" t="s">
        <v>106</v>
      </c>
    </row>
    <row r="10" spans="1:36" ht="18.75" customHeight="1" thickBot="1">
      <c r="A10" s="219" t="s">
        <v>73</v>
      </c>
      <c r="B10" s="219"/>
      <c r="C10" s="219"/>
      <c r="D10" s="219"/>
      <c r="E10" s="219"/>
      <c r="F10" s="222" t="s">
        <v>94</v>
      </c>
      <c r="G10" s="1">
        <f aca="true" t="shared" si="0" ref="G10:N10">SUM(G11:G20)</f>
        <v>30</v>
      </c>
      <c r="H10" s="2">
        <f t="shared" si="0"/>
        <v>130</v>
      </c>
      <c r="I10" s="3">
        <f t="shared" si="0"/>
        <v>90</v>
      </c>
      <c r="J10" s="3">
        <f t="shared" si="0"/>
        <v>80</v>
      </c>
      <c r="K10" s="3">
        <f t="shared" si="0"/>
        <v>9</v>
      </c>
      <c r="L10" s="3">
        <f t="shared" si="0"/>
        <v>6</v>
      </c>
      <c r="M10" s="3">
        <f t="shared" si="0"/>
        <v>0</v>
      </c>
      <c r="N10" s="4">
        <f t="shared" si="0"/>
        <v>0</v>
      </c>
      <c r="O10" s="1">
        <f>SUM(H10:N10)</f>
        <v>315</v>
      </c>
      <c r="P10" s="1"/>
      <c r="Q10" s="1"/>
      <c r="R10" s="1">
        <f aca="true" t="shared" si="1" ref="R10:Y10">SUM(R11:R20)</f>
        <v>30</v>
      </c>
      <c r="S10" s="2">
        <f t="shared" si="1"/>
        <v>80</v>
      </c>
      <c r="T10" s="3">
        <f t="shared" si="1"/>
        <v>141</v>
      </c>
      <c r="U10" s="3">
        <f t="shared" si="1"/>
        <v>10</v>
      </c>
      <c r="V10" s="3">
        <f t="shared" si="1"/>
        <v>9</v>
      </c>
      <c r="W10" s="3">
        <f t="shared" si="1"/>
        <v>0</v>
      </c>
      <c r="X10" s="3">
        <f t="shared" si="1"/>
        <v>0</v>
      </c>
      <c r="Y10" s="4">
        <f t="shared" si="1"/>
        <v>0</v>
      </c>
      <c r="Z10" s="1">
        <f>SUM(S10:Y10)</f>
        <v>240</v>
      </c>
      <c r="AA10" s="1"/>
      <c r="AB10" s="1"/>
      <c r="AC10" s="2">
        <f>SUM(AC11:AC20)</f>
        <v>30</v>
      </c>
      <c r="AD10" s="2">
        <f aca="true" t="shared" si="2" ref="AD10:AJ10">SUM(AD11:AD20)</f>
        <v>2</v>
      </c>
      <c r="AE10" s="2">
        <f t="shared" si="2"/>
        <v>85</v>
      </c>
      <c r="AF10" s="2">
        <f t="shared" si="2"/>
        <v>8</v>
      </c>
      <c r="AG10" s="2">
        <f t="shared" si="2"/>
        <v>30</v>
      </c>
      <c r="AH10" s="2">
        <f t="shared" si="2"/>
        <v>2</v>
      </c>
      <c r="AI10" s="2">
        <f t="shared" si="2"/>
        <v>65</v>
      </c>
      <c r="AJ10" s="17">
        <f t="shared" si="2"/>
        <v>8</v>
      </c>
    </row>
    <row r="11" spans="1:36" ht="19.5" customHeight="1">
      <c r="A11" s="225" t="s">
        <v>2</v>
      </c>
      <c r="B11" s="243" t="s">
        <v>97</v>
      </c>
      <c r="C11" s="106" t="s">
        <v>128</v>
      </c>
      <c r="D11" s="106" t="s">
        <v>114</v>
      </c>
      <c r="E11" s="106"/>
      <c r="F11" s="223"/>
      <c r="G11" s="119">
        <v>0</v>
      </c>
      <c r="H11" s="30"/>
      <c r="I11" s="31"/>
      <c r="J11" s="31"/>
      <c r="K11" s="31"/>
      <c r="L11" s="31">
        <v>6</v>
      </c>
      <c r="M11" s="31"/>
      <c r="N11" s="32"/>
      <c r="O11" s="119">
        <f>SUM(H11:N11)</f>
        <v>6</v>
      </c>
      <c r="P11" s="120"/>
      <c r="Q11" s="120"/>
      <c r="R11" s="119">
        <v>0</v>
      </c>
      <c r="S11" s="30"/>
      <c r="T11" s="208">
        <v>6</v>
      </c>
      <c r="U11" s="31"/>
      <c r="V11" s="31"/>
      <c r="W11" s="31"/>
      <c r="X11" s="31"/>
      <c r="Y11" s="32"/>
      <c r="Z11" s="119">
        <f aca="true" t="shared" si="3" ref="Z11:Z74">SUM(S11:Y11)</f>
        <v>6</v>
      </c>
      <c r="AA11" s="125"/>
      <c r="AB11" s="125"/>
      <c r="AC11" s="21" t="b">
        <f>IF(P11=1,SUM(H11:N11))</f>
        <v>0</v>
      </c>
      <c r="AD11" s="22" t="b">
        <f>IF(P11=1,G11)</f>
        <v>0</v>
      </c>
      <c r="AE11" s="22" t="b">
        <f>IF(Q11=1,SUM(H11:N11))</f>
        <v>0</v>
      </c>
      <c r="AF11" s="23" t="b">
        <f>IF(Q11=1,G11)</f>
        <v>0</v>
      </c>
      <c r="AG11" s="24" t="b">
        <f>IF(AA11=1,SUM(S11:Y11))</f>
        <v>0</v>
      </c>
      <c r="AH11" s="25" t="b">
        <f>IF(AA11=1,R11)</f>
        <v>0</v>
      </c>
      <c r="AI11" s="25" t="b">
        <f>IF(AB11=1,SUM(S11:Y11))</f>
        <v>0</v>
      </c>
      <c r="AJ11" s="26" t="b">
        <f>IF(AB11=1,R11)</f>
        <v>0</v>
      </c>
    </row>
    <row r="12" spans="1:36" ht="19.5" customHeight="1">
      <c r="A12" s="260"/>
      <c r="B12" s="258"/>
      <c r="C12" s="107" t="s">
        <v>129</v>
      </c>
      <c r="D12" s="108" t="s">
        <v>114</v>
      </c>
      <c r="E12" s="108"/>
      <c r="F12" s="223"/>
      <c r="G12" s="121">
        <v>1</v>
      </c>
      <c r="H12" s="36"/>
      <c r="I12" s="37"/>
      <c r="J12" s="37"/>
      <c r="K12" s="37">
        <v>9</v>
      </c>
      <c r="L12" s="37"/>
      <c r="M12" s="37"/>
      <c r="N12" s="38"/>
      <c r="O12" s="121">
        <f aca="true" t="shared" si="4" ref="O12:O75">SUM(H12:N12)</f>
        <v>9</v>
      </c>
      <c r="P12" s="122"/>
      <c r="Q12" s="122"/>
      <c r="R12" s="121">
        <v>1</v>
      </c>
      <c r="S12" s="36"/>
      <c r="T12" s="37"/>
      <c r="U12" s="37"/>
      <c r="V12" s="37">
        <v>9</v>
      </c>
      <c r="W12" s="37"/>
      <c r="X12" s="37"/>
      <c r="Y12" s="38"/>
      <c r="Z12" s="121">
        <f>SUM(S12:Y12)</f>
        <v>9</v>
      </c>
      <c r="AA12" s="126"/>
      <c r="AB12" s="126"/>
      <c r="AC12" s="21" t="b">
        <f aca="true" t="shared" si="5" ref="AC12:AC22">IF(P12=1,SUM(H12:N12))</f>
        <v>0</v>
      </c>
      <c r="AD12" s="22" t="b">
        <f aca="true" t="shared" si="6" ref="AD12:AD22">IF(P12=1,G12)</f>
        <v>0</v>
      </c>
      <c r="AE12" s="22" t="b">
        <f aca="true" t="shared" si="7" ref="AE12:AE22">IF(Q12=1,SUM(H12:N12))</f>
        <v>0</v>
      </c>
      <c r="AF12" s="23" t="b">
        <f aca="true" t="shared" si="8" ref="AF12:AF22">IF(Q12=1,G12)</f>
        <v>0</v>
      </c>
      <c r="AG12" s="24" t="b">
        <f aca="true" t="shared" si="9" ref="AG12:AG22">IF(AA12=1,SUM(S12:Y12))</f>
        <v>0</v>
      </c>
      <c r="AH12" s="25" t="b">
        <f aca="true" t="shared" si="10" ref="AH12:AH22">IF(AA12=1,R12)</f>
        <v>0</v>
      </c>
      <c r="AI12" s="25" t="b">
        <f aca="true" t="shared" si="11" ref="AI12:AI22">IF(AB12=1,SUM(S12:Y12))</f>
        <v>0</v>
      </c>
      <c r="AJ12" s="26" t="b">
        <f aca="true" t="shared" si="12" ref="AJ12:AJ22">IF(AB12=1,R12)</f>
        <v>0</v>
      </c>
    </row>
    <row r="13" spans="1:36" ht="59.25" customHeight="1" thickBot="1">
      <c r="A13" s="227"/>
      <c r="B13" s="245"/>
      <c r="C13" s="109" t="s">
        <v>3</v>
      </c>
      <c r="D13" s="109" t="s">
        <v>114</v>
      </c>
      <c r="E13" s="109"/>
      <c r="F13" s="223"/>
      <c r="G13" s="123">
        <v>1</v>
      </c>
      <c r="H13" s="33">
        <v>15</v>
      </c>
      <c r="I13" s="34"/>
      <c r="J13" s="34"/>
      <c r="K13" s="34"/>
      <c r="L13" s="34"/>
      <c r="M13" s="34"/>
      <c r="N13" s="35"/>
      <c r="O13" s="123">
        <f t="shared" si="4"/>
        <v>15</v>
      </c>
      <c r="P13" s="124"/>
      <c r="Q13" s="124"/>
      <c r="R13" s="123">
        <v>1</v>
      </c>
      <c r="S13" s="33">
        <v>15</v>
      </c>
      <c r="T13" s="34"/>
      <c r="U13" s="34"/>
      <c r="V13" s="34"/>
      <c r="W13" s="34"/>
      <c r="X13" s="34"/>
      <c r="Y13" s="35"/>
      <c r="Z13" s="123">
        <f t="shared" si="3"/>
        <v>15</v>
      </c>
      <c r="AA13" s="127"/>
      <c r="AB13" s="127"/>
      <c r="AC13" s="21" t="b">
        <f t="shared" si="5"/>
        <v>0</v>
      </c>
      <c r="AD13" s="22" t="b">
        <f t="shared" si="6"/>
        <v>0</v>
      </c>
      <c r="AE13" s="22" t="b">
        <f t="shared" si="7"/>
        <v>0</v>
      </c>
      <c r="AF13" s="23" t="b">
        <f t="shared" si="8"/>
        <v>0</v>
      </c>
      <c r="AG13" s="24" t="b">
        <f t="shared" si="9"/>
        <v>0</v>
      </c>
      <c r="AH13" s="25" t="b">
        <f t="shared" si="10"/>
        <v>0</v>
      </c>
      <c r="AI13" s="25" t="b">
        <f t="shared" si="11"/>
        <v>0</v>
      </c>
      <c r="AJ13" s="26" t="b">
        <f t="shared" si="12"/>
        <v>0</v>
      </c>
    </row>
    <row r="14" spans="1:36" ht="19.5" customHeight="1">
      <c r="A14" s="261" t="s">
        <v>4</v>
      </c>
      <c r="B14" s="262" t="s">
        <v>5</v>
      </c>
      <c r="C14" s="110" t="s">
        <v>6</v>
      </c>
      <c r="D14" s="106" t="s">
        <v>113</v>
      </c>
      <c r="E14" s="106"/>
      <c r="F14" s="223"/>
      <c r="G14" s="119">
        <v>2</v>
      </c>
      <c r="H14" s="30"/>
      <c r="I14" s="31"/>
      <c r="J14" s="31">
        <v>30</v>
      </c>
      <c r="K14" s="31"/>
      <c r="L14" s="31"/>
      <c r="M14" s="31"/>
      <c r="N14" s="32"/>
      <c r="O14" s="119">
        <f t="shared" si="4"/>
        <v>30</v>
      </c>
      <c r="P14" s="120">
        <v>1</v>
      </c>
      <c r="Q14" s="120"/>
      <c r="R14" s="119">
        <v>2</v>
      </c>
      <c r="S14" s="30"/>
      <c r="T14" s="208">
        <v>30</v>
      </c>
      <c r="U14" s="31"/>
      <c r="V14" s="31"/>
      <c r="W14" s="31"/>
      <c r="X14" s="31"/>
      <c r="Y14" s="32"/>
      <c r="Z14" s="119">
        <f t="shared" si="3"/>
        <v>30</v>
      </c>
      <c r="AA14" s="125">
        <f>P14</f>
        <v>1</v>
      </c>
      <c r="AB14" s="125"/>
      <c r="AC14" s="21">
        <f t="shared" si="5"/>
        <v>30</v>
      </c>
      <c r="AD14" s="22">
        <f t="shared" si="6"/>
        <v>2</v>
      </c>
      <c r="AE14" s="22" t="b">
        <f t="shared" si="7"/>
        <v>0</v>
      </c>
      <c r="AF14" s="23" t="b">
        <f t="shared" si="8"/>
        <v>0</v>
      </c>
      <c r="AG14" s="24">
        <f t="shared" si="9"/>
        <v>30</v>
      </c>
      <c r="AH14" s="25">
        <f t="shared" si="10"/>
        <v>2</v>
      </c>
      <c r="AI14" s="25" t="b">
        <f t="shared" si="11"/>
        <v>0</v>
      </c>
      <c r="AJ14" s="26" t="b">
        <f t="shared" si="12"/>
        <v>0</v>
      </c>
    </row>
    <row r="15" spans="1:36" ht="56.25" customHeight="1" thickBot="1">
      <c r="A15" s="227"/>
      <c r="B15" s="245"/>
      <c r="C15" s="109" t="s">
        <v>7</v>
      </c>
      <c r="D15" s="111" t="s">
        <v>114</v>
      </c>
      <c r="E15" s="111"/>
      <c r="F15" s="223"/>
      <c r="G15" s="123">
        <v>1</v>
      </c>
      <c r="H15" s="33"/>
      <c r="I15" s="34">
        <v>30</v>
      </c>
      <c r="J15" s="34"/>
      <c r="K15" s="34"/>
      <c r="L15" s="34"/>
      <c r="M15" s="34"/>
      <c r="N15" s="35"/>
      <c r="O15" s="123">
        <f>SUM(H15:N15)</f>
        <v>30</v>
      </c>
      <c r="P15" s="124"/>
      <c r="Q15" s="124"/>
      <c r="R15" s="123">
        <v>1</v>
      </c>
      <c r="S15" s="33"/>
      <c r="T15" s="34">
        <v>30</v>
      </c>
      <c r="U15" s="34"/>
      <c r="V15" s="34"/>
      <c r="W15" s="34"/>
      <c r="X15" s="34"/>
      <c r="Y15" s="35"/>
      <c r="Z15" s="123">
        <f t="shared" si="3"/>
        <v>30</v>
      </c>
      <c r="AA15" s="127"/>
      <c r="AB15" s="127"/>
      <c r="AC15" s="21" t="b">
        <f t="shared" si="5"/>
        <v>0</v>
      </c>
      <c r="AD15" s="22" t="b">
        <f t="shared" si="6"/>
        <v>0</v>
      </c>
      <c r="AE15" s="22" t="b">
        <f t="shared" si="7"/>
        <v>0</v>
      </c>
      <c r="AF15" s="23" t="b">
        <f t="shared" si="8"/>
        <v>0</v>
      </c>
      <c r="AG15" s="24" t="b">
        <f t="shared" si="9"/>
        <v>0</v>
      </c>
      <c r="AH15" s="25" t="b">
        <f t="shared" si="10"/>
        <v>0</v>
      </c>
      <c r="AI15" s="25" t="b">
        <f t="shared" si="11"/>
        <v>0</v>
      </c>
      <c r="AJ15" s="26" t="b">
        <f t="shared" si="12"/>
        <v>0</v>
      </c>
    </row>
    <row r="16" spans="1:36" ht="32.25" customHeight="1">
      <c r="A16" s="225" t="s">
        <v>8</v>
      </c>
      <c r="B16" s="243" t="s">
        <v>9</v>
      </c>
      <c r="C16" s="106" t="s">
        <v>10</v>
      </c>
      <c r="D16" s="112" t="s">
        <v>112</v>
      </c>
      <c r="E16" s="106" t="s">
        <v>140</v>
      </c>
      <c r="F16" s="223"/>
      <c r="G16" s="119">
        <v>6</v>
      </c>
      <c r="H16" s="30">
        <v>30</v>
      </c>
      <c r="I16" s="31">
        <v>30</v>
      </c>
      <c r="J16" s="31"/>
      <c r="K16" s="31"/>
      <c r="L16" s="31"/>
      <c r="M16" s="31"/>
      <c r="N16" s="32"/>
      <c r="O16" s="119">
        <f t="shared" si="4"/>
        <v>60</v>
      </c>
      <c r="P16" s="120"/>
      <c r="Q16" s="120"/>
      <c r="R16" s="119">
        <v>6</v>
      </c>
      <c r="S16" s="30">
        <v>15</v>
      </c>
      <c r="T16" s="31">
        <v>30</v>
      </c>
      <c r="U16" s="31"/>
      <c r="V16" s="31"/>
      <c r="W16" s="31"/>
      <c r="X16" s="31"/>
      <c r="Y16" s="32"/>
      <c r="Z16" s="119">
        <f>SUM(S16:Y16)</f>
        <v>45</v>
      </c>
      <c r="AA16" s="125"/>
      <c r="AB16" s="125"/>
      <c r="AC16" s="21" t="b">
        <f t="shared" si="5"/>
        <v>0</v>
      </c>
      <c r="AD16" s="22" t="b">
        <f t="shared" si="6"/>
        <v>0</v>
      </c>
      <c r="AE16" s="22" t="b">
        <f t="shared" si="7"/>
        <v>0</v>
      </c>
      <c r="AF16" s="23" t="b">
        <f t="shared" si="8"/>
        <v>0</v>
      </c>
      <c r="AG16" s="24" t="b">
        <f t="shared" si="9"/>
        <v>0</v>
      </c>
      <c r="AH16" s="25" t="b">
        <f t="shared" si="10"/>
        <v>0</v>
      </c>
      <c r="AI16" s="25" t="b">
        <f t="shared" si="11"/>
        <v>0</v>
      </c>
      <c r="AJ16" s="26" t="b">
        <f t="shared" si="12"/>
        <v>0</v>
      </c>
    </row>
    <row r="17" spans="1:36" ht="33.75" customHeight="1" thickBot="1">
      <c r="A17" s="227"/>
      <c r="B17" s="245"/>
      <c r="C17" s="109" t="s">
        <v>141</v>
      </c>
      <c r="D17" s="111" t="s">
        <v>113</v>
      </c>
      <c r="E17" s="111" t="s">
        <v>140</v>
      </c>
      <c r="F17" s="223"/>
      <c r="G17" s="123">
        <v>4</v>
      </c>
      <c r="H17" s="33">
        <v>15</v>
      </c>
      <c r="I17" s="34"/>
      <c r="J17" s="34">
        <v>30</v>
      </c>
      <c r="K17" s="34"/>
      <c r="L17" s="34"/>
      <c r="M17" s="34"/>
      <c r="N17" s="35"/>
      <c r="O17" s="123">
        <f t="shared" si="4"/>
        <v>45</v>
      </c>
      <c r="P17" s="124"/>
      <c r="Q17" s="124">
        <v>1</v>
      </c>
      <c r="R17" s="123">
        <v>4</v>
      </c>
      <c r="S17" s="33">
        <v>15</v>
      </c>
      <c r="T17" s="206">
        <v>30</v>
      </c>
      <c r="U17" s="34"/>
      <c r="V17" s="34"/>
      <c r="W17" s="34"/>
      <c r="X17" s="34"/>
      <c r="Y17" s="35"/>
      <c r="Z17" s="123">
        <f t="shared" si="3"/>
        <v>45</v>
      </c>
      <c r="AA17" s="127"/>
      <c r="AB17" s="127">
        <f>Q17</f>
        <v>1</v>
      </c>
      <c r="AC17" s="21" t="b">
        <f t="shared" si="5"/>
        <v>0</v>
      </c>
      <c r="AD17" s="22" t="b">
        <f t="shared" si="6"/>
        <v>0</v>
      </c>
      <c r="AE17" s="22">
        <f t="shared" si="7"/>
        <v>45</v>
      </c>
      <c r="AF17" s="23">
        <f t="shared" si="8"/>
        <v>4</v>
      </c>
      <c r="AG17" s="24" t="b">
        <f t="shared" si="9"/>
        <v>0</v>
      </c>
      <c r="AH17" s="25" t="b">
        <f t="shared" si="10"/>
        <v>0</v>
      </c>
      <c r="AI17" s="25">
        <f t="shared" si="11"/>
        <v>45</v>
      </c>
      <c r="AJ17" s="26">
        <f t="shared" si="12"/>
        <v>4</v>
      </c>
    </row>
    <row r="18" spans="1:36" ht="19.5" customHeight="1">
      <c r="A18" s="225" t="s">
        <v>11</v>
      </c>
      <c r="B18" s="243" t="s">
        <v>12</v>
      </c>
      <c r="C18" s="106" t="s">
        <v>13</v>
      </c>
      <c r="D18" s="113" t="s">
        <v>112</v>
      </c>
      <c r="E18" s="114"/>
      <c r="F18" s="223"/>
      <c r="G18" s="119">
        <v>7</v>
      </c>
      <c r="H18" s="95">
        <v>30</v>
      </c>
      <c r="I18" s="78">
        <v>30</v>
      </c>
      <c r="J18" s="78"/>
      <c r="K18" s="78"/>
      <c r="L18" s="78"/>
      <c r="M18" s="78"/>
      <c r="N18" s="104"/>
      <c r="O18" s="119">
        <f t="shared" si="4"/>
        <v>60</v>
      </c>
      <c r="P18" s="120"/>
      <c r="Q18" s="120"/>
      <c r="R18" s="119">
        <v>7</v>
      </c>
      <c r="S18" s="95">
        <v>15</v>
      </c>
      <c r="T18" s="78">
        <v>15</v>
      </c>
      <c r="U18" s="78"/>
      <c r="V18" s="78"/>
      <c r="W18" s="78"/>
      <c r="X18" s="78"/>
      <c r="Y18" s="32"/>
      <c r="Z18" s="119">
        <f t="shared" si="3"/>
        <v>30</v>
      </c>
      <c r="AA18" s="125"/>
      <c r="AB18" s="125"/>
      <c r="AC18" s="21" t="b">
        <f t="shared" si="5"/>
        <v>0</v>
      </c>
      <c r="AD18" s="22" t="b">
        <f t="shared" si="6"/>
        <v>0</v>
      </c>
      <c r="AE18" s="22" t="b">
        <f t="shared" si="7"/>
        <v>0</v>
      </c>
      <c r="AF18" s="23" t="b">
        <f t="shared" si="8"/>
        <v>0</v>
      </c>
      <c r="AG18" s="24" t="b">
        <f t="shared" si="9"/>
        <v>0</v>
      </c>
      <c r="AH18" s="25" t="b">
        <f t="shared" si="10"/>
        <v>0</v>
      </c>
      <c r="AI18" s="25" t="b">
        <f t="shared" si="11"/>
        <v>0</v>
      </c>
      <c r="AJ18" s="26" t="b">
        <f t="shared" si="12"/>
        <v>0</v>
      </c>
    </row>
    <row r="19" spans="1:36" ht="19.5" customHeight="1">
      <c r="A19" s="226"/>
      <c r="B19" s="244"/>
      <c r="C19" s="108" t="s">
        <v>14</v>
      </c>
      <c r="D19" s="115" t="s">
        <v>112</v>
      </c>
      <c r="E19" s="116"/>
      <c r="F19" s="223"/>
      <c r="G19" s="121">
        <v>4</v>
      </c>
      <c r="H19" s="93">
        <v>20</v>
      </c>
      <c r="I19" s="76"/>
      <c r="J19" s="76"/>
      <c r="K19" s="76"/>
      <c r="L19" s="76"/>
      <c r="M19" s="76"/>
      <c r="N19" s="90"/>
      <c r="O19" s="121">
        <f t="shared" si="4"/>
        <v>20</v>
      </c>
      <c r="P19" s="122"/>
      <c r="Q19" s="122"/>
      <c r="R19" s="121">
        <v>4</v>
      </c>
      <c r="S19" s="93">
        <v>10</v>
      </c>
      <c r="T19" s="76"/>
      <c r="U19" s="76"/>
      <c r="V19" s="76"/>
      <c r="W19" s="76"/>
      <c r="X19" s="76"/>
      <c r="Y19" s="38"/>
      <c r="Z19" s="121">
        <f t="shared" si="3"/>
        <v>10</v>
      </c>
      <c r="AA19" s="126"/>
      <c r="AB19" s="126"/>
      <c r="AC19" s="21" t="b">
        <f t="shared" si="5"/>
        <v>0</v>
      </c>
      <c r="AD19" s="22" t="b">
        <f t="shared" si="6"/>
        <v>0</v>
      </c>
      <c r="AE19" s="22" t="b">
        <f t="shared" si="7"/>
        <v>0</v>
      </c>
      <c r="AF19" s="23" t="b">
        <f t="shared" si="8"/>
        <v>0</v>
      </c>
      <c r="AG19" s="24" t="b">
        <f t="shared" si="9"/>
        <v>0</v>
      </c>
      <c r="AH19" s="25" t="b">
        <f t="shared" si="10"/>
        <v>0</v>
      </c>
      <c r="AI19" s="25" t="b">
        <f t="shared" si="11"/>
        <v>0</v>
      </c>
      <c r="AJ19" s="26" t="b">
        <f t="shared" si="12"/>
        <v>0</v>
      </c>
    </row>
    <row r="20" spans="1:36" ht="19.5" customHeight="1" thickBot="1">
      <c r="A20" s="227"/>
      <c r="B20" s="245"/>
      <c r="C20" s="109" t="s">
        <v>15</v>
      </c>
      <c r="D20" s="117" t="s">
        <v>112</v>
      </c>
      <c r="E20" s="118"/>
      <c r="F20" s="224"/>
      <c r="G20" s="123">
        <v>4</v>
      </c>
      <c r="H20" s="91">
        <v>20</v>
      </c>
      <c r="I20" s="77"/>
      <c r="J20" s="77">
        <v>20</v>
      </c>
      <c r="K20" s="77"/>
      <c r="L20" s="77"/>
      <c r="M20" s="77"/>
      <c r="N20" s="92"/>
      <c r="O20" s="123">
        <f t="shared" si="4"/>
        <v>40</v>
      </c>
      <c r="P20" s="124"/>
      <c r="Q20" s="124">
        <v>1</v>
      </c>
      <c r="R20" s="123">
        <v>4</v>
      </c>
      <c r="S20" s="91">
        <v>10</v>
      </c>
      <c r="T20" s="77"/>
      <c r="U20" s="77">
        <v>10</v>
      </c>
      <c r="V20" s="77"/>
      <c r="W20" s="77"/>
      <c r="X20" s="77"/>
      <c r="Y20" s="35"/>
      <c r="Z20" s="123">
        <f t="shared" si="3"/>
        <v>20</v>
      </c>
      <c r="AA20" s="127"/>
      <c r="AB20" s="127">
        <f>Q20</f>
        <v>1</v>
      </c>
      <c r="AC20" s="21" t="b">
        <f t="shared" si="5"/>
        <v>0</v>
      </c>
      <c r="AD20" s="22" t="b">
        <f t="shared" si="6"/>
        <v>0</v>
      </c>
      <c r="AE20" s="22">
        <f t="shared" si="7"/>
        <v>40</v>
      </c>
      <c r="AF20" s="23">
        <f t="shared" si="8"/>
        <v>4</v>
      </c>
      <c r="AG20" s="24" t="b">
        <f t="shared" si="9"/>
        <v>0</v>
      </c>
      <c r="AH20" s="25" t="b">
        <f t="shared" si="10"/>
        <v>0</v>
      </c>
      <c r="AI20" s="25">
        <f t="shared" si="11"/>
        <v>20</v>
      </c>
      <c r="AJ20" s="26">
        <f t="shared" si="12"/>
        <v>4</v>
      </c>
    </row>
    <row r="21" spans="1:36" ht="20.25" customHeight="1" thickBot="1">
      <c r="A21" s="231" t="s">
        <v>74</v>
      </c>
      <c r="B21" s="232"/>
      <c r="C21" s="232"/>
      <c r="D21" s="232"/>
      <c r="E21" s="233"/>
      <c r="F21" s="222" t="s">
        <v>74</v>
      </c>
      <c r="G21" s="1">
        <f aca="true" t="shared" si="13" ref="G21:N21">SUM(G22:G28)</f>
        <v>30</v>
      </c>
      <c r="H21" s="2">
        <f t="shared" si="13"/>
        <v>125</v>
      </c>
      <c r="I21" s="3">
        <f t="shared" si="13"/>
        <v>30</v>
      </c>
      <c r="J21" s="3">
        <f t="shared" si="13"/>
        <v>145</v>
      </c>
      <c r="K21" s="3">
        <f t="shared" si="13"/>
        <v>0</v>
      </c>
      <c r="L21" s="3">
        <f t="shared" si="13"/>
        <v>0</v>
      </c>
      <c r="M21" s="3">
        <f t="shared" si="13"/>
        <v>0</v>
      </c>
      <c r="N21" s="4">
        <f t="shared" si="13"/>
        <v>0</v>
      </c>
      <c r="O21" s="1">
        <f>SUM(H21:N21)</f>
        <v>300</v>
      </c>
      <c r="P21" s="1"/>
      <c r="Q21" s="1"/>
      <c r="R21" s="1">
        <f>SUM(R22:R28)</f>
        <v>30</v>
      </c>
      <c r="S21" s="2">
        <f>SUM(S22:S28)</f>
        <v>65</v>
      </c>
      <c r="T21" s="3">
        <f>SUM(T22:T28)</f>
        <v>85</v>
      </c>
      <c r="U21" s="3">
        <f>SUM(U22:U28)</f>
        <v>30</v>
      </c>
      <c r="V21" s="3">
        <f aca="true" t="shared" si="14" ref="V21:AJ21">SUM(V22:V28)</f>
        <v>0</v>
      </c>
      <c r="W21" s="3">
        <f t="shared" si="14"/>
        <v>0</v>
      </c>
      <c r="X21" s="3">
        <f t="shared" si="14"/>
        <v>0</v>
      </c>
      <c r="Y21" s="4">
        <f t="shared" si="14"/>
        <v>0</v>
      </c>
      <c r="Z21" s="1">
        <f>SUM(Z22:Z28)</f>
        <v>180</v>
      </c>
      <c r="AA21" s="1">
        <f t="shared" si="14"/>
        <v>1</v>
      </c>
      <c r="AB21" s="1">
        <f>SUM(AB22:AB28)</f>
        <v>4</v>
      </c>
      <c r="AC21" s="2">
        <f t="shared" si="14"/>
        <v>30</v>
      </c>
      <c r="AD21" s="3">
        <f t="shared" si="14"/>
        <v>2</v>
      </c>
      <c r="AE21" s="3">
        <f t="shared" si="14"/>
        <v>230</v>
      </c>
      <c r="AF21" s="3">
        <f t="shared" si="14"/>
        <v>26</v>
      </c>
      <c r="AG21" s="3">
        <f t="shared" si="14"/>
        <v>30</v>
      </c>
      <c r="AH21" s="3">
        <f t="shared" si="14"/>
        <v>2</v>
      </c>
      <c r="AI21" s="3">
        <f t="shared" si="14"/>
        <v>110</v>
      </c>
      <c r="AJ21" s="3">
        <f t="shared" si="14"/>
        <v>26</v>
      </c>
    </row>
    <row r="22" spans="1:36" ht="29.25" customHeight="1">
      <c r="A22" s="263" t="s">
        <v>16</v>
      </c>
      <c r="B22" s="257" t="s">
        <v>69</v>
      </c>
      <c r="C22" s="106" t="s">
        <v>17</v>
      </c>
      <c r="D22" s="128" t="s">
        <v>113</v>
      </c>
      <c r="E22" s="39"/>
      <c r="F22" s="223"/>
      <c r="G22" s="119">
        <v>2</v>
      </c>
      <c r="H22" s="95"/>
      <c r="I22" s="78"/>
      <c r="J22" s="78">
        <v>30</v>
      </c>
      <c r="K22" s="78"/>
      <c r="L22" s="31"/>
      <c r="M22" s="31"/>
      <c r="N22" s="32"/>
      <c r="O22" s="119">
        <f t="shared" si="4"/>
        <v>30</v>
      </c>
      <c r="P22" s="120">
        <v>1</v>
      </c>
      <c r="Q22" s="120"/>
      <c r="R22" s="119">
        <v>2</v>
      </c>
      <c r="S22" s="95"/>
      <c r="T22" s="208">
        <v>30</v>
      </c>
      <c r="U22" s="78"/>
      <c r="V22" s="78"/>
      <c r="W22" s="31"/>
      <c r="X22" s="31"/>
      <c r="Y22" s="32"/>
      <c r="Z22" s="119">
        <f t="shared" si="3"/>
        <v>30</v>
      </c>
      <c r="AA22" s="125">
        <f>P22</f>
        <v>1</v>
      </c>
      <c r="AB22" s="125"/>
      <c r="AC22" s="21">
        <f t="shared" si="5"/>
        <v>30</v>
      </c>
      <c r="AD22" s="22">
        <f t="shared" si="6"/>
        <v>2</v>
      </c>
      <c r="AE22" s="22" t="b">
        <f t="shared" si="7"/>
        <v>0</v>
      </c>
      <c r="AF22" s="23" t="b">
        <f t="shared" si="8"/>
        <v>0</v>
      </c>
      <c r="AG22" s="24">
        <f t="shared" si="9"/>
        <v>30</v>
      </c>
      <c r="AH22" s="25">
        <f t="shared" si="10"/>
        <v>2</v>
      </c>
      <c r="AI22" s="25" t="b">
        <f t="shared" si="11"/>
        <v>0</v>
      </c>
      <c r="AJ22" s="26" t="b">
        <f t="shared" si="12"/>
        <v>0</v>
      </c>
    </row>
    <row r="23" spans="1:36" ht="25.5" customHeight="1">
      <c r="A23" s="260"/>
      <c r="B23" s="258"/>
      <c r="C23" s="108" t="s">
        <v>18</v>
      </c>
      <c r="D23" s="129" t="s">
        <v>113</v>
      </c>
      <c r="E23" s="40"/>
      <c r="F23" s="223"/>
      <c r="G23" s="121">
        <v>1</v>
      </c>
      <c r="H23" s="93">
        <v>10</v>
      </c>
      <c r="I23" s="76"/>
      <c r="J23" s="76"/>
      <c r="K23" s="76"/>
      <c r="L23" s="37"/>
      <c r="M23" s="37"/>
      <c r="N23" s="38"/>
      <c r="O23" s="121">
        <f t="shared" si="4"/>
        <v>10</v>
      </c>
      <c r="P23" s="122"/>
      <c r="Q23" s="122"/>
      <c r="R23" s="121">
        <v>1</v>
      </c>
      <c r="S23" s="93">
        <v>10</v>
      </c>
      <c r="T23" s="76"/>
      <c r="U23" s="76"/>
      <c r="V23" s="76"/>
      <c r="W23" s="37"/>
      <c r="X23" s="37"/>
      <c r="Y23" s="38"/>
      <c r="Z23" s="121">
        <f>SUM(S23:Y23)</f>
        <v>10</v>
      </c>
      <c r="AA23" s="126"/>
      <c r="AB23" s="126"/>
      <c r="AC23" s="21" t="b">
        <f aca="true" t="shared" si="15" ref="AC23:AC31">IF(P23=1,SUM(H23:N23))</f>
        <v>0</v>
      </c>
      <c r="AD23" s="22" t="b">
        <f aca="true" t="shared" si="16" ref="AD23:AD31">IF(P23=1,G23)</f>
        <v>0</v>
      </c>
      <c r="AE23" s="22" t="b">
        <f aca="true" t="shared" si="17" ref="AE23:AE31">IF(Q23=1,SUM(H23:N23))</f>
        <v>0</v>
      </c>
      <c r="AF23" s="23" t="b">
        <f aca="true" t="shared" si="18" ref="AF23:AF31">IF(Q23=1,G23)</f>
        <v>0</v>
      </c>
      <c r="AG23" s="24" t="b">
        <f aca="true" t="shared" si="19" ref="AG23:AG31">IF(AA23=1,SUM(S23:Y23))</f>
        <v>0</v>
      </c>
      <c r="AH23" s="25" t="b">
        <f aca="true" t="shared" si="20" ref="AH23:AH31">IF(AA23=1,R23)</f>
        <v>0</v>
      </c>
      <c r="AI23" s="25" t="b">
        <f aca="true" t="shared" si="21" ref="AI23:AI31">IF(AB23=1,SUM(S23:Y23))</f>
        <v>0</v>
      </c>
      <c r="AJ23" s="26" t="b">
        <f aca="true" t="shared" si="22" ref="AJ23:AJ31">IF(AB23=1,R23)</f>
        <v>0</v>
      </c>
    </row>
    <row r="24" spans="1:36" ht="43.5" customHeight="1" thickBot="1">
      <c r="A24" s="264"/>
      <c r="B24" s="259"/>
      <c r="C24" s="109" t="s">
        <v>7</v>
      </c>
      <c r="D24" s="130" t="s">
        <v>114</v>
      </c>
      <c r="E24" s="27"/>
      <c r="F24" s="223"/>
      <c r="G24" s="123">
        <v>1</v>
      </c>
      <c r="H24" s="91"/>
      <c r="I24" s="77">
        <v>30</v>
      </c>
      <c r="J24" s="77"/>
      <c r="K24" s="77"/>
      <c r="L24" s="34"/>
      <c r="M24" s="34"/>
      <c r="N24" s="35"/>
      <c r="O24" s="123">
        <f t="shared" si="4"/>
        <v>30</v>
      </c>
      <c r="P24" s="124"/>
      <c r="Q24" s="124"/>
      <c r="R24" s="123">
        <v>1</v>
      </c>
      <c r="S24" s="91"/>
      <c r="T24" s="77">
        <v>30</v>
      </c>
      <c r="U24" s="77"/>
      <c r="V24" s="77"/>
      <c r="W24" s="34"/>
      <c r="X24" s="34"/>
      <c r="Y24" s="35"/>
      <c r="Z24" s="123">
        <f t="shared" si="3"/>
        <v>30</v>
      </c>
      <c r="AA24" s="127"/>
      <c r="AB24" s="127"/>
      <c r="AC24" s="21" t="b">
        <f t="shared" si="15"/>
        <v>0</v>
      </c>
      <c r="AD24" s="22" t="b">
        <f t="shared" si="16"/>
        <v>0</v>
      </c>
      <c r="AE24" s="22" t="b">
        <f t="shared" si="17"/>
        <v>0</v>
      </c>
      <c r="AF24" s="23" t="b">
        <f t="shared" si="18"/>
        <v>0</v>
      </c>
      <c r="AG24" s="24" t="b">
        <f t="shared" si="19"/>
        <v>0</v>
      </c>
      <c r="AH24" s="25" t="b">
        <f t="shared" si="20"/>
        <v>0</v>
      </c>
      <c r="AI24" s="25" t="b">
        <f t="shared" si="21"/>
        <v>0</v>
      </c>
      <c r="AJ24" s="26" t="b">
        <f t="shared" si="22"/>
        <v>0</v>
      </c>
    </row>
    <row r="25" spans="1:36" ht="26.25" customHeight="1">
      <c r="A25" s="263" t="s">
        <v>19</v>
      </c>
      <c r="B25" s="257" t="s">
        <v>64</v>
      </c>
      <c r="C25" s="106" t="s">
        <v>98</v>
      </c>
      <c r="D25" s="113" t="s">
        <v>112</v>
      </c>
      <c r="E25" s="80"/>
      <c r="F25" s="223"/>
      <c r="G25" s="119">
        <v>7</v>
      </c>
      <c r="H25" s="95">
        <v>30</v>
      </c>
      <c r="I25" s="78"/>
      <c r="J25" s="78">
        <v>30</v>
      </c>
      <c r="K25" s="78"/>
      <c r="L25" s="31"/>
      <c r="M25" s="31"/>
      <c r="N25" s="32"/>
      <c r="O25" s="119">
        <f t="shared" si="4"/>
        <v>60</v>
      </c>
      <c r="P25" s="120"/>
      <c r="Q25" s="120">
        <v>1</v>
      </c>
      <c r="R25" s="119">
        <v>7</v>
      </c>
      <c r="S25" s="95">
        <v>10</v>
      </c>
      <c r="T25" s="78"/>
      <c r="U25" s="78">
        <v>10</v>
      </c>
      <c r="V25" s="78"/>
      <c r="W25" s="31"/>
      <c r="X25" s="31"/>
      <c r="Y25" s="32"/>
      <c r="Z25" s="119">
        <f t="shared" si="3"/>
        <v>20</v>
      </c>
      <c r="AA25" s="125"/>
      <c r="AB25" s="125">
        <f>Q25</f>
        <v>1</v>
      </c>
      <c r="AC25" s="21" t="b">
        <f t="shared" si="15"/>
        <v>0</v>
      </c>
      <c r="AD25" s="22" t="b">
        <f t="shared" si="16"/>
        <v>0</v>
      </c>
      <c r="AE25" s="22">
        <f t="shared" si="17"/>
        <v>60</v>
      </c>
      <c r="AF25" s="23">
        <f t="shared" si="18"/>
        <v>7</v>
      </c>
      <c r="AG25" s="24" t="b">
        <f t="shared" si="19"/>
        <v>0</v>
      </c>
      <c r="AH25" s="25" t="b">
        <f t="shared" si="20"/>
        <v>0</v>
      </c>
      <c r="AI25" s="25">
        <f t="shared" si="21"/>
        <v>20</v>
      </c>
      <c r="AJ25" s="26">
        <f t="shared" si="22"/>
        <v>7</v>
      </c>
    </row>
    <row r="26" spans="1:36" ht="39.75" customHeight="1" thickBot="1">
      <c r="A26" s="264"/>
      <c r="B26" s="259"/>
      <c r="C26" s="108" t="s">
        <v>20</v>
      </c>
      <c r="D26" s="134" t="s">
        <v>112</v>
      </c>
      <c r="E26" s="82"/>
      <c r="F26" s="223"/>
      <c r="G26" s="123">
        <v>6</v>
      </c>
      <c r="H26" s="91">
        <v>30</v>
      </c>
      <c r="I26" s="77"/>
      <c r="J26" s="77">
        <v>30</v>
      </c>
      <c r="K26" s="77"/>
      <c r="L26" s="34"/>
      <c r="M26" s="34"/>
      <c r="N26" s="35"/>
      <c r="O26" s="123">
        <f t="shared" si="4"/>
        <v>60</v>
      </c>
      <c r="P26" s="124"/>
      <c r="Q26" s="124">
        <v>1</v>
      </c>
      <c r="R26" s="123">
        <v>6</v>
      </c>
      <c r="S26" s="197">
        <v>20</v>
      </c>
      <c r="T26" s="77"/>
      <c r="U26" s="198">
        <v>20</v>
      </c>
      <c r="V26" s="77"/>
      <c r="W26" s="34"/>
      <c r="X26" s="34"/>
      <c r="Y26" s="35"/>
      <c r="Z26" s="123">
        <f t="shared" si="3"/>
        <v>40</v>
      </c>
      <c r="AA26" s="127"/>
      <c r="AB26" s="127">
        <f>Q26</f>
        <v>1</v>
      </c>
      <c r="AC26" s="21" t="b">
        <f t="shared" si="15"/>
        <v>0</v>
      </c>
      <c r="AD26" s="22" t="b">
        <f t="shared" si="16"/>
        <v>0</v>
      </c>
      <c r="AE26" s="22">
        <f t="shared" si="17"/>
        <v>60</v>
      </c>
      <c r="AF26" s="23">
        <f t="shared" si="18"/>
        <v>6</v>
      </c>
      <c r="AG26" s="24" t="b">
        <f t="shared" si="19"/>
        <v>0</v>
      </c>
      <c r="AH26" s="25" t="b">
        <f t="shared" si="20"/>
        <v>0</v>
      </c>
      <c r="AI26" s="25">
        <f t="shared" si="21"/>
        <v>40</v>
      </c>
      <c r="AJ26" s="26">
        <f t="shared" si="22"/>
        <v>6</v>
      </c>
    </row>
    <row r="27" spans="1:36" ht="23.25" customHeight="1">
      <c r="A27" s="263" t="s">
        <v>21</v>
      </c>
      <c r="B27" s="257" t="s">
        <v>65</v>
      </c>
      <c r="C27" s="106" t="s">
        <v>22</v>
      </c>
      <c r="D27" s="113" t="s">
        <v>112</v>
      </c>
      <c r="E27" s="66" t="s">
        <v>140</v>
      </c>
      <c r="F27" s="223"/>
      <c r="G27" s="119">
        <v>6</v>
      </c>
      <c r="H27" s="95">
        <v>30</v>
      </c>
      <c r="I27" s="78"/>
      <c r="J27" s="78">
        <v>30</v>
      </c>
      <c r="K27" s="78"/>
      <c r="L27" s="31"/>
      <c r="M27" s="31"/>
      <c r="N27" s="32"/>
      <c r="O27" s="119">
        <f t="shared" si="4"/>
        <v>60</v>
      </c>
      <c r="P27" s="120"/>
      <c r="Q27" s="120">
        <v>1</v>
      </c>
      <c r="R27" s="135">
        <v>6</v>
      </c>
      <c r="S27" s="199">
        <v>15</v>
      </c>
      <c r="T27" s="210">
        <v>15</v>
      </c>
      <c r="V27" s="75"/>
      <c r="W27" s="19"/>
      <c r="X27" s="19"/>
      <c r="Y27" s="20"/>
      <c r="Z27" s="119">
        <f t="shared" si="3"/>
        <v>30</v>
      </c>
      <c r="AA27" s="125"/>
      <c r="AB27" s="125">
        <f>Q27</f>
        <v>1</v>
      </c>
      <c r="AC27" s="21" t="b">
        <f t="shared" si="15"/>
        <v>0</v>
      </c>
      <c r="AD27" s="22" t="b">
        <f t="shared" si="16"/>
        <v>0</v>
      </c>
      <c r="AE27" s="22">
        <f t="shared" si="17"/>
        <v>60</v>
      </c>
      <c r="AF27" s="23">
        <f t="shared" si="18"/>
        <v>6</v>
      </c>
      <c r="AG27" s="24" t="b">
        <f t="shared" si="19"/>
        <v>0</v>
      </c>
      <c r="AH27" s="25" t="b">
        <f t="shared" si="20"/>
        <v>0</v>
      </c>
      <c r="AI27" s="25">
        <f t="shared" si="21"/>
        <v>30</v>
      </c>
      <c r="AJ27" s="26">
        <f t="shared" si="22"/>
        <v>6</v>
      </c>
    </row>
    <row r="28" spans="1:36" ht="31.5" customHeight="1" thickBot="1">
      <c r="A28" s="264"/>
      <c r="B28" s="259"/>
      <c r="C28" s="109" t="s">
        <v>23</v>
      </c>
      <c r="D28" s="115" t="s">
        <v>112</v>
      </c>
      <c r="E28" s="84"/>
      <c r="F28" s="224"/>
      <c r="G28" s="123">
        <v>7</v>
      </c>
      <c r="H28" s="91">
        <v>25</v>
      </c>
      <c r="I28" s="77"/>
      <c r="J28" s="77">
        <v>25</v>
      </c>
      <c r="K28" s="77"/>
      <c r="L28" s="34"/>
      <c r="M28" s="34"/>
      <c r="N28" s="35"/>
      <c r="O28" s="123">
        <f t="shared" si="4"/>
        <v>50</v>
      </c>
      <c r="P28" s="124"/>
      <c r="Q28" s="124">
        <v>1</v>
      </c>
      <c r="R28" s="123">
        <v>7</v>
      </c>
      <c r="S28" s="94">
        <v>10</v>
      </c>
      <c r="T28" s="211">
        <v>10</v>
      </c>
      <c r="V28" s="79"/>
      <c r="W28" s="28"/>
      <c r="X28" s="28"/>
      <c r="Y28" s="29"/>
      <c r="Z28" s="123">
        <f t="shared" si="3"/>
        <v>20</v>
      </c>
      <c r="AA28" s="127"/>
      <c r="AB28" s="127">
        <f>Q28</f>
        <v>1</v>
      </c>
      <c r="AC28" s="21" t="b">
        <f t="shared" si="15"/>
        <v>0</v>
      </c>
      <c r="AD28" s="22" t="b">
        <f t="shared" si="16"/>
        <v>0</v>
      </c>
      <c r="AE28" s="22">
        <f t="shared" si="17"/>
        <v>50</v>
      </c>
      <c r="AF28" s="23">
        <f t="shared" si="18"/>
        <v>7</v>
      </c>
      <c r="AG28" s="24" t="b">
        <f t="shared" si="19"/>
        <v>0</v>
      </c>
      <c r="AH28" s="25" t="b">
        <f t="shared" si="20"/>
        <v>0</v>
      </c>
      <c r="AI28" s="25">
        <f t="shared" si="21"/>
        <v>20</v>
      </c>
      <c r="AJ28" s="26">
        <f t="shared" si="22"/>
        <v>7</v>
      </c>
    </row>
    <row r="29" spans="1:36" ht="24" customHeight="1" thickBot="1">
      <c r="A29" s="231" t="s">
        <v>75</v>
      </c>
      <c r="B29" s="232"/>
      <c r="C29" s="232"/>
      <c r="D29" s="232"/>
      <c r="E29" s="233"/>
      <c r="F29" s="222" t="s">
        <v>95</v>
      </c>
      <c r="G29" s="1">
        <f>SUM(G30:G38)</f>
        <v>30</v>
      </c>
      <c r="H29" s="2">
        <f>SUM(H30:H38)</f>
        <v>180</v>
      </c>
      <c r="I29" s="3">
        <f aca="true" t="shared" si="23" ref="I29:N29">SUM(I30:I38)</f>
        <v>0</v>
      </c>
      <c r="J29" s="3">
        <f>SUM(J30:J38)</f>
        <v>180</v>
      </c>
      <c r="K29" s="3">
        <f t="shared" si="23"/>
        <v>48</v>
      </c>
      <c r="L29" s="3">
        <f t="shared" si="23"/>
        <v>0</v>
      </c>
      <c r="M29" s="3">
        <f t="shared" si="23"/>
        <v>0</v>
      </c>
      <c r="N29" s="4">
        <f t="shared" si="23"/>
        <v>0</v>
      </c>
      <c r="O29" s="1">
        <f>SUM(H29:N29)</f>
        <v>408</v>
      </c>
      <c r="P29" s="1"/>
      <c r="Q29" s="1"/>
      <c r="R29" s="1">
        <f>SUM(R30:R38)</f>
        <v>30</v>
      </c>
      <c r="S29" s="2">
        <f>SUM(S30:S38)</f>
        <v>70</v>
      </c>
      <c r="T29" s="3">
        <f aca="true" t="shared" si="24" ref="T29:AJ29">SUM(T30:T38)</f>
        <v>30</v>
      </c>
      <c r="U29" s="3">
        <f>SUM(U30:U38)</f>
        <v>60</v>
      </c>
      <c r="V29" s="3">
        <f>SUM(V30:V38)</f>
        <v>28</v>
      </c>
      <c r="W29" s="3">
        <f>SUM(W30:W38)</f>
        <v>0</v>
      </c>
      <c r="X29" s="3">
        <f t="shared" si="24"/>
        <v>0</v>
      </c>
      <c r="Y29" s="4">
        <f t="shared" si="24"/>
        <v>0</v>
      </c>
      <c r="Z29" s="1">
        <f>SUM(Z30:Z38)</f>
        <v>188</v>
      </c>
      <c r="AA29" s="1">
        <f t="shared" si="24"/>
        <v>1</v>
      </c>
      <c r="AB29" s="1">
        <f t="shared" si="24"/>
        <v>6</v>
      </c>
      <c r="AC29" s="2">
        <f t="shared" si="24"/>
        <v>30</v>
      </c>
      <c r="AD29" s="3">
        <f t="shared" si="24"/>
        <v>2</v>
      </c>
      <c r="AE29" s="3">
        <f t="shared" si="24"/>
        <v>360</v>
      </c>
      <c r="AF29" s="3">
        <f t="shared" si="24"/>
        <v>26</v>
      </c>
      <c r="AG29" s="3">
        <f t="shared" si="24"/>
        <v>30</v>
      </c>
      <c r="AH29" s="3">
        <f t="shared" si="24"/>
        <v>2</v>
      </c>
      <c r="AI29" s="3">
        <f t="shared" si="24"/>
        <v>140</v>
      </c>
      <c r="AJ29" s="3">
        <f t="shared" si="24"/>
        <v>26</v>
      </c>
    </row>
    <row r="30" spans="1:36" ht="14.25">
      <c r="A30" s="225" t="s">
        <v>24</v>
      </c>
      <c r="B30" s="243" t="s">
        <v>25</v>
      </c>
      <c r="C30" s="106" t="s">
        <v>26</v>
      </c>
      <c r="D30" s="128" t="s">
        <v>113</v>
      </c>
      <c r="E30" s="39"/>
      <c r="F30" s="223"/>
      <c r="G30" s="119">
        <v>2</v>
      </c>
      <c r="H30" s="95"/>
      <c r="I30" s="78"/>
      <c r="J30" s="78">
        <v>30</v>
      </c>
      <c r="K30" s="78"/>
      <c r="L30" s="78"/>
      <c r="M30" s="31"/>
      <c r="N30" s="32"/>
      <c r="O30" s="119">
        <f t="shared" si="4"/>
        <v>30</v>
      </c>
      <c r="P30" s="120">
        <v>1</v>
      </c>
      <c r="Q30" s="120"/>
      <c r="R30" s="119">
        <v>2</v>
      </c>
      <c r="S30" s="95"/>
      <c r="T30" s="208">
        <v>30</v>
      </c>
      <c r="U30" s="78"/>
      <c r="V30" s="78"/>
      <c r="W30" s="78"/>
      <c r="X30" s="78"/>
      <c r="Y30" s="32"/>
      <c r="Z30" s="119">
        <f t="shared" si="3"/>
        <v>30</v>
      </c>
      <c r="AA30" s="125">
        <f>P30</f>
        <v>1</v>
      </c>
      <c r="AB30" s="125"/>
      <c r="AC30" s="21">
        <f t="shared" si="15"/>
        <v>30</v>
      </c>
      <c r="AD30" s="22">
        <f t="shared" si="16"/>
        <v>2</v>
      </c>
      <c r="AE30" s="22" t="b">
        <f t="shared" si="17"/>
        <v>0</v>
      </c>
      <c r="AF30" s="23" t="b">
        <f t="shared" si="18"/>
        <v>0</v>
      </c>
      <c r="AG30" s="24">
        <f t="shared" si="19"/>
        <v>30</v>
      </c>
      <c r="AH30" s="25">
        <f t="shared" si="20"/>
        <v>2</v>
      </c>
      <c r="AI30" s="25" t="b">
        <f t="shared" si="21"/>
        <v>0</v>
      </c>
      <c r="AJ30" s="26" t="b">
        <f t="shared" si="22"/>
        <v>0</v>
      </c>
    </row>
    <row r="31" spans="1:36" ht="14.25">
      <c r="A31" s="226"/>
      <c r="B31" s="244"/>
      <c r="C31" s="108" t="s">
        <v>27</v>
      </c>
      <c r="D31" s="129" t="s">
        <v>113</v>
      </c>
      <c r="E31" s="40"/>
      <c r="F31" s="223"/>
      <c r="G31" s="121">
        <v>1</v>
      </c>
      <c r="H31" s="93"/>
      <c r="I31" s="76"/>
      <c r="J31" s="76"/>
      <c r="K31" s="76">
        <v>9</v>
      </c>
      <c r="L31" s="76"/>
      <c r="M31" s="37"/>
      <c r="N31" s="38"/>
      <c r="O31" s="121">
        <f t="shared" si="4"/>
        <v>9</v>
      </c>
      <c r="P31" s="122"/>
      <c r="Q31" s="122"/>
      <c r="R31" s="121">
        <v>1</v>
      </c>
      <c r="S31" s="204"/>
      <c r="T31" s="76"/>
      <c r="U31" s="76"/>
      <c r="V31" s="205">
        <v>9</v>
      </c>
      <c r="W31" s="76"/>
      <c r="X31" s="76"/>
      <c r="Y31" s="38"/>
      <c r="Z31" s="121">
        <f t="shared" si="3"/>
        <v>9</v>
      </c>
      <c r="AA31" s="126"/>
      <c r="AB31" s="126"/>
      <c r="AC31" s="21" t="b">
        <f t="shared" si="15"/>
        <v>0</v>
      </c>
      <c r="AD31" s="22" t="b">
        <f t="shared" si="16"/>
        <v>0</v>
      </c>
      <c r="AE31" s="22" t="b">
        <f t="shared" si="17"/>
        <v>0</v>
      </c>
      <c r="AF31" s="23" t="b">
        <f t="shared" si="18"/>
        <v>0</v>
      </c>
      <c r="AG31" s="24" t="b">
        <f t="shared" si="19"/>
        <v>0</v>
      </c>
      <c r="AH31" s="25" t="b">
        <f t="shared" si="20"/>
        <v>0</v>
      </c>
      <c r="AI31" s="25" t="b">
        <f t="shared" si="21"/>
        <v>0</v>
      </c>
      <c r="AJ31" s="26" t="b">
        <f t="shared" si="22"/>
        <v>0</v>
      </c>
    </row>
    <row r="32" spans="1:36" ht="33" customHeight="1" thickBot="1">
      <c r="A32" s="227"/>
      <c r="B32" s="245"/>
      <c r="C32" s="109" t="s">
        <v>28</v>
      </c>
      <c r="D32" s="136" t="s">
        <v>113</v>
      </c>
      <c r="E32" s="44"/>
      <c r="F32" s="223"/>
      <c r="G32" s="123">
        <v>1</v>
      </c>
      <c r="H32" s="91"/>
      <c r="I32" s="77"/>
      <c r="J32" s="77"/>
      <c r="K32" s="77">
        <v>9</v>
      </c>
      <c r="L32" s="77"/>
      <c r="M32" s="34"/>
      <c r="N32" s="35"/>
      <c r="O32" s="123">
        <f t="shared" si="4"/>
        <v>9</v>
      </c>
      <c r="P32" s="124"/>
      <c r="Q32" s="124"/>
      <c r="R32" s="123">
        <v>1</v>
      </c>
      <c r="S32" s="91"/>
      <c r="T32" s="77"/>
      <c r="U32" s="77"/>
      <c r="V32" s="206">
        <v>9</v>
      </c>
      <c r="W32" s="77"/>
      <c r="X32" s="77"/>
      <c r="Y32" s="35"/>
      <c r="Z32" s="123">
        <f t="shared" si="3"/>
        <v>9</v>
      </c>
      <c r="AA32" s="127"/>
      <c r="AB32" s="127"/>
      <c r="AC32" s="21" t="b">
        <f aca="true" t="shared" si="25" ref="AC32:AC40">IF(P32=1,SUM(H32:N32))</f>
        <v>0</v>
      </c>
      <c r="AD32" s="22" t="b">
        <f aca="true" t="shared" si="26" ref="AD32:AD40">IF(P32=1,G32)</f>
        <v>0</v>
      </c>
      <c r="AE32" s="22" t="b">
        <f aca="true" t="shared" si="27" ref="AE32:AE40">IF(Q32=1,SUM(H32:N32))</f>
        <v>0</v>
      </c>
      <c r="AF32" s="23" t="b">
        <f aca="true" t="shared" si="28" ref="AF32:AF40">IF(Q32=1,G32)</f>
        <v>0</v>
      </c>
      <c r="AG32" s="24" t="b">
        <f aca="true" t="shared" si="29" ref="AG32:AG40">IF(AA32=1,SUM(S32:Y32))</f>
        <v>0</v>
      </c>
      <c r="AH32" s="25" t="b">
        <f aca="true" t="shared" si="30" ref="AH32:AH40">IF(AA32=1,R32)</f>
        <v>0</v>
      </c>
      <c r="AI32" s="25" t="b">
        <f aca="true" t="shared" si="31" ref="AI32:AI40">IF(AB32=1,SUM(S32:Y32))</f>
        <v>0</v>
      </c>
      <c r="AJ32" s="26" t="b">
        <f aca="true" t="shared" si="32" ref="AJ32:AJ40">IF(AB32=1,R32)</f>
        <v>0</v>
      </c>
    </row>
    <row r="33" spans="1:36" ht="27">
      <c r="A33" s="225" t="s">
        <v>29</v>
      </c>
      <c r="B33" s="243" t="s">
        <v>157</v>
      </c>
      <c r="C33" s="106" t="s">
        <v>121</v>
      </c>
      <c r="D33" s="137" t="s">
        <v>113</v>
      </c>
      <c r="E33" s="45"/>
      <c r="F33" s="223"/>
      <c r="G33" s="119">
        <v>2</v>
      </c>
      <c r="H33" s="95">
        <v>30</v>
      </c>
      <c r="I33" s="78"/>
      <c r="J33" s="78">
        <v>30</v>
      </c>
      <c r="K33" s="78"/>
      <c r="L33" s="78"/>
      <c r="M33" s="31"/>
      <c r="N33" s="32"/>
      <c r="O33" s="119">
        <f>SUM(H33:N33)</f>
        <v>60</v>
      </c>
      <c r="P33" s="120"/>
      <c r="Q33" s="120">
        <v>1</v>
      </c>
      <c r="R33" s="119">
        <v>2</v>
      </c>
      <c r="S33" s="95">
        <v>10</v>
      </c>
      <c r="T33" s="78"/>
      <c r="U33" s="78">
        <v>10</v>
      </c>
      <c r="V33" s="78"/>
      <c r="W33" s="78"/>
      <c r="X33" s="78"/>
      <c r="Y33" s="32"/>
      <c r="Z33" s="119">
        <f>SUM(S33:Y33)</f>
        <v>20</v>
      </c>
      <c r="AA33" s="125"/>
      <c r="AB33" s="125">
        <f aca="true" t="shared" si="33" ref="AB33:AB38">Q33</f>
        <v>1</v>
      </c>
      <c r="AC33" s="21" t="b">
        <f t="shared" si="25"/>
        <v>0</v>
      </c>
      <c r="AD33" s="22" t="b">
        <f t="shared" si="26"/>
        <v>0</v>
      </c>
      <c r="AE33" s="22">
        <f t="shared" si="27"/>
        <v>60</v>
      </c>
      <c r="AF33" s="23">
        <f t="shared" si="28"/>
        <v>2</v>
      </c>
      <c r="AG33" s="24" t="b">
        <f t="shared" si="29"/>
        <v>0</v>
      </c>
      <c r="AH33" s="25" t="b">
        <f t="shared" si="30"/>
        <v>0</v>
      </c>
      <c r="AI33" s="25">
        <f t="shared" si="31"/>
        <v>20</v>
      </c>
      <c r="AJ33" s="26">
        <f t="shared" si="32"/>
        <v>2</v>
      </c>
    </row>
    <row r="34" spans="1:36" ht="27">
      <c r="A34" s="226"/>
      <c r="B34" s="244"/>
      <c r="C34" s="108" t="s">
        <v>30</v>
      </c>
      <c r="D34" s="115" t="s">
        <v>112</v>
      </c>
      <c r="E34" s="82"/>
      <c r="F34" s="223"/>
      <c r="G34" s="121">
        <v>5</v>
      </c>
      <c r="H34" s="93">
        <v>30</v>
      </c>
      <c r="I34" s="76"/>
      <c r="J34" s="76"/>
      <c r="K34" s="76">
        <v>30</v>
      </c>
      <c r="L34" s="76"/>
      <c r="M34" s="37"/>
      <c r="N34" s="38"/>
      <c r="O34" s="121">
        <f t="shared" si="4"/>
        <v>60</v>
      </c>
      <c r="P34" s="122"/>
      <c r="Q34" s="122">
        <v>1</v>
      </c>
      <c r="R34" s="121">
        <v>5</v>
      </c>
      <c r="S34" s="93">
        <v>10</v>
      </c>
      <c r="T34" s="76"/>
      <c r="U34" s="76"/>
      <c r="V34" s="76">
        <v>10</v>
      </c>
      <c r="W34" s="76"/>
      <c r="X34" s="76"/>
      <c r="Y34" s="38"/>
      <c r="Z34" s="121">
        <f>SUM(S34:Y34)</f>
        <v>20</v>
      </c>
      <c r="AA34" s="126"/>
      <c r="AB34" s="126">
        <f t="shared" si="33"/>
        <v>1</v>
      </c>
      <c r="AC34" s="21" t="b">
        <f t="shared" si="25"/>
        <v>0</v>
      </c>
      <c r="AD34" s="22" t="b">
        <f t="shared" si="26"/>
        <v>0</v>
      </c>
      <c r="AE34" s="22">
        <f t="shared" si="27"/>
        <v>60</v>
      </c>
      <c r="AF34" s="23">
        <f t="shared" si="28"/>
        <v>5</v>
      </c>
      <c r="AG34" s="24" t="b">
        <f t="shared" si="29"/>
        <v>0</v>
      </c>
      <c r="AH34" s="25" t="b">
        <f t="shared" si="30"/>
        <v>0</v>
      </c>
      <c r="AI34" s="25">
        <f t="shared" si="31"/>
        <v>20</v>
      </c>
      <c r="AJ34" s="26">
        <f t="shared" si="32"/>
        <v>5</v>
      </c>
    </row>
    <row r="35" spans="1:36" ht="27.75" thickBot="1">
      <c r="A35" s="227"/>
      <c r="B35" s="245"/>
      <c r="C35" s="109" t="s">
        <v>122</v>
      </c>
      <c r="D35" s="134" t="s">
        <v>112</v>
      </c>
      <c r="E35" s="83"/>
      <c r="F35" s="223"/>
      <c r="G35" s="123">
        <v>5</v>
      </c>
      <c r="H35" s="91">
        <v>30</v>
      </c>
      <c r="I35" s="77"/>
      <c r="J35" s="77">
        <v>30</v>
      </c>
      <c r="K35" s="77"/>
      <c r="L35" s="77"/>
      <c r="M35" s="34"/>
      <c r="N35" s="35"/>
      <c r="O35" s="123">
        <f t="shared" si="4"/>
        <v>60</v>
      </c>
      <c r="P35" s="124"/>
      <c r="Q35" s="124">
        <v>1</v>
      </c>
      <c r="R35" s="123">
        <v>5</v>
      </c>
      <c r="S35" s="197">
        <v>15</v>
      </c>
      <c r="T35" s="77"/>
      <c r="U35" s="198">
        <v>15</v>
      </c>
      <c r="V35" s="77"/>
      <c r="W35" s="77"/>
      <c r="X35" s="77"/>
      <c r="Y35" s="35"/>
      <c r="Z35" s="123">
        <f t="shared" si="3"/>
        <v>30</v>
      </c>
      <c r="AA35" s="127"/>
      <c r="AB35" s="127">
        <f t="shared" si="33"/>
        <v>1</v>
      </c>
      <c r="AC35" s="21" t="b">
        <f t="shared" si="25"/>
        <v>0</v>
      </c>
      <c r="AD35" s="22" t="b">
        <f t="shared" si="26"/>
        <v>0</v>
      </c>
      <c r="AE35" s="22">
        <f t="shared" si="27"/>
        <v>60</v>
      </c>
      <c r="AF35" s="23">
        <f t="shared" si="28"/>
        <v>5</v>
      </c>
      <c r="AG35" s="24" t="b">
        <f t="shared" si="29"/>
        <v>0</v>
      </c>
      <c r="AH35" s="25" t="b">
        <f t="shared" si="30"/>
        <v>0</v>
      </c>
      <c r="AI35" s="25">
        <f t="shared" si="31"/>
        <v>30</v>
      </c>
      <c r="AJ35" s="26">
        <f t="shared" si="32"/>
        <v>5</v>
      </c>
    </row>
    <row r="36" spans="1:36" ht="14.25">
      <c r="A36" s="225" t="s">
        <v>70</v>
      </c>
      <c r="B36" s="243" t="s">
        <v>126</v>
      </c>
      <c r="C36" s="106" t="s">
        <v>31</v>
      </c>
      <c r="D36" s="112" t="s">
        <v>112</v>
      </c>
      <c r="E36" s="81"/>
      <c r="F36" s="223"/>
      <c r="G36" s="119">
        <v>5</v>
      </c>
      <c r="H36" s="95">
        <v>30</v>
      </c>
      <c r="I36" s="78"/>
      <c r="J36" s="78">
        <v>30</v>
      </c>
      <c r="K36" s="78"/>
      <c r="L36" s="78"/>
      <c r="M36" s="31"/>
      <c r="N36" s="32"/>
      <c r="O36" s="119">
        <f t="shared" si="4"/>
        <v>60</v>
      </c>
      <c r="P36" s="120"/>
      <c r="Q36" s="120">
        <v>1</v>
      </c>
      <c r="R36" s="119">
        <v>5</v>
      </c>
      <c r="S36" s="95">
        <v>10</v>
      </c>
      <c r="T36" s="78"/>
      <c r="U36" s="200">
        <v>10</v>
      </c>
      <c r="V36" s="78"/>
      <c r="W36" s="78"/>
      <c r="X36" s="78"/>
      <c r="Y36" s="32"/>
      <c r="Z36" s="119">
        <f t="shared" si="3"/>
        <v>20</v>
      </c>
      <c r="AA36" s="125"/>
      <c r="AB36" s="125">
        <f t="shared" si="33"/>
        <v>1</v>
      </c>
      <c r="AC36" s="21" t="b">
        <f t="shared" si="25"/>
        <v>0</v>
      </c>
      <c r="AD36" s="22" t="b">
        <f t="shared" si="26"/>
        <v>0</v>
      </c>
      <c r="AE36" s="22">
        <f t="shared" si="27"/>
        <v>60</v>
      </c>
      <c r="AF36" s="23">
        <f t="shared" si="28"/>
        <v>5</v>
      </c>
      <c r="AG36" s="24" t="b">
        <f t="shared" si="29"/>
        <v>0</v>
      </c>
      <c r="AH36" s="25" t="b">
        <f t="shared" si="30"/>
        <v>0</v>
      </c>
      <c r="AI36" s="25">
        <f t="shared" si="31"/>
        <v>20</v>
      </c>
      <c r="AJ36" s="26">
        <f t="shared" si="32"/>
        <v>5</v>
      </c>
    </row>
    <row r="37" spans="1:36" ht="14.25">
      <c r="A37" s="260"/>
      <c r="B37" s="258"/>
      <c r="C37" s="108" t="s">
        <v>125</v>
      </c>
      <c r="D37" s="115" t="s">
        <v>112</v>
      </c>
      <c r="E37" s="82"/>
      <c r="F37" s="223"/>
      <c r="G37" s="121">
        <v>4</v>
      </c>
      <c r="H37" s="93">
        <v>30</v>
      </c>
      <c r="I37" s="76"/>
      <c r="J37" s="76">
        <v>30</v>
      </c>
      <c r="K37" s="76"/>
      <c r="L37" s="76"/>
      <c r="M37" s="37"/>
      <c r="N37" s="38"/>
      <c r="O37" s="121">
        <f>SUM(H37:N37)</f>
        <v>60</v>
      </c>
      <c r="P37" s="122"/>
      <c r="Q37" s="122">
        <v>1</v>
      </c>
      <c r="R37" s="121">
        <v>4</v>
      </c>
      <c r="S37" s="93">
        <v>10</v>
      </c>
      <c r="T37" s="76"/>
      <c r="U37" s="201">
        <v>10</v>
      </c>
      <c r="V37" s="76"/>
      <c r="W37" s="76"/>
      <c r="X37" s="76"/>
      <c r="Y37" s="38"/>
      <c r="Z37" s="121">
        <f>SUM(S37:Y37)</f>
        <v>20</v>
      </c>
      <c r="AA37" s="126"/>
      <c r="AB37" s="126">
        <f t="shared" si="33"/>
        <v>1</v>
      </c>
      <c r="AC37" s="21" t="b">
        <f t="shared" si="25"/>
        <v>0</v>
      </c>
      <c r="AD37" s="22" t="b">
        <f t="shared" si="26"/>
        <v>0</v>
      </c>
      <c r="AE37" s="22">
        <f t="shared" si="27"/>
        <v>60</v>
      </c>
      <c r="AF37" s="23">
        <f t="shared" si="28"/>
        <v>4</v>
      </c>
      <c r="AG37" s="24" t="b">
        <f t="shared" si="29"/>
        <v>0</v>
      </c>
      <c r="AH37" s="25" t="b">
        <f t="shared" si="30"/>
        <v>0</v>
      </c>
      <c r="AI37" s="25">
        <f t="shared" si="31"/>
        <v>20</v>
      </c>
      <c r="AJ37" s="26">
        <f t="shared" si="32"/>
        <v>4</v>
      </c>
    </row>
    <row r="38" spans="1:36" ht="36.75" customHeight="1" thickBot="1">
      <c r="A38" s="227"/>
      <c r="B38" s="245"/>
      <c r="C38" s="111" t="s">
        <v>32</v>
      </c>
      <c r="D38" s="134" t="s">
        <v>112</v>
      </c>
      <c r="E38" s="83"/>
      <c r="F38" s="224"/>
      <c r="G38" s="123">
        <v>5</v>
      </c>
      <c r="H38" s="91">
        <v>30</v>
      </c>
      <c r="I38" s="77"/>
      <c r="J38" s="77">
        <v>30</v>
      </c>
      <c r="K38" s="77"/>
      <c r="L38" s="77"/>
      <c r="M38" s="34"/>
      <c r="N38" s="35"/>
      <c r="O38" s="123">
        <f t="shared" si="4"/>
        <v>60</v>
      </c>
      <c r="P38" s="124"/>
      <c r="Q38" s="124">
        <v>1</v>
      </c>
      <c r="R38" s="123">
        <v>5</v>
      </c>
      <c r="S38" s="91">
        <v>15</v>
      </c>
      <c r="T38" s="77"/>
      <c r="U38" s="77">
        <v>15</v>
      </c>
      <c r="V38" s="77"/>
      <c r="W38" s="77"/>
      <c r="X38" s="77"/>
      <c r="Y38" s="35"/>
      <c r="Z38" s="123">
        <f t="shared" si="3"/>
        <v>30</v>
      </c>
      <c r="AA38" s="127"/>
      <c r="AB38" s="127">
        <f t="shared" si="33"/>
        <v>1</v>
      </c>
      <c r="AC38" s="21" t="b">
        <f t="shared" si="25"/>
        <v>0</v>
      </c>
      <c r="AD38" s="22" t="b">
        <f t="shared" si="26"/>
        <v>0</v>
      </c>
      <c r="AE38" s="22">
        <f t="shared" si="27"/>
        <v>60</v>
      </c>
      <c r="AF38" s="23">
        <f t="shared" si="28"/>
        <v>5</v>
      </c>
      <c r="AG38" s="24" t="b">
        <f t="shared" si="29"/>
        <v>0</v>
      </c>
      <c r="AH38" s="25" t="b">
        <f t="shared" si="30"/>
        <v>0</v>
      </c>
      <c r="AI38" s="25">
        <f t="shared" si="31"/>
        <v>30</v>
      </c>
      <c r="AJ38" s="26">
        <f t="shared" si="32"/>
        <v>5</v>
      </c>
    </row>
    <row r="39" spans="1:36" ht="24" customHeight="1" thickBot="1">
      <c r="A39" s="269" t="s">
        <v>76</v>
      </c>
      <c r="B39" s="232"/>
      <c r="C39" s="232"/>
      <c r="D39" s="232"/>
      <c r="E39" s="233"/>
      <c r="F39" s="222" t="s">
        <v>76</v>
      </c>
      <c r="G39" s="1">
        <f>SUM(G40:G48)</f>
        <v>30</v>
      </c>
      <c r="H39" s="2">
        <f>SUM(H40:H48)</f>
        <v>159</v>
      </c>
      <c r="I39" s="3">
        <f aca="true" t="shared" si="34" ref="I39:AJ39">SUM(I40:I48)</f>
        <v>0</v>
      </c>
      <c r="J39" s="3">
        <f>SUM(J40:J48)</f>
        <v>125</v>
      </c>
      <c r="K39" s="3">
        <f t="shared" si="34"/>
        <v>0</v>
      </c>
      <c r="L39" s="3">
        <f>SUM(L40:L48)</f>
        <v>0</v>
      </c>
      <c r="M39" s="3">
        <f t="shared" si="34"/>
        <v>0</v>
      </c>
      <c r="N39" s="4">
        <f t="shared" si="34"/>
        <v>0</v>
      </c>
      <c r="O39" s="1">
        <f>SUM(H39:N39)</f>
        <v>284</v>
      </c>
      <c r="P39" s="1"/>
      <c r="Q39" s="1"/>
      <c r="R39" s="1">
        <f>SUM(R40:R48)</f>
        <v>30</v>
      </c>
      <c r="S39" s="2">
        <f>SUM(S40:S48)</f>
        <v>89</v>
      </c>
      <c r="T39" s="3">
        <f t="shared" si="34"/>
        <v>30</v>
      </c>
      <c r="U39" s="3">
        <f>SUM(U40:U48)</f>
        <v>45</v>
      </c>
      <c r="V39" s="3">
        <f t="shared" si="34"/>
        <v>0</v>
      </c>
      <c r="W39" s="3">
        <f t="shared" si="34"/>
        <v>0</v>
      </c>
      <c r="X39" s="3">
        <f t="shared" si="34"/>
        <v>0</v>
      </c>
      <c r="Y39" s="4">
        <f t="shared" si="34"/>
        <v>0</v>
      </c>
      <c r="Z39" s="1">
        <f>SUM(Z40:Z48)</f>
        <v>164</v>
      </c>
      <c r="AA39" s="1">
        <f t="shared" si="34"/>
        <v>1</v>
      </c>
      <c r="AB39" s="1">
        <f t="shared" si="34"/>
        <v>5</v>
      </c>
      <c r="AC39" s="2">
        <f t="shared" si="34"/>
        <v>30</v>
      </c>
      <c r="AD39" s="3">
        <f t="shared" si="34"/>
        <v>2</v>
      </c>
      <c r="AE39" s="3">
        <f t="shared" si="34"/>
        <v>200</v>
      </c>
      <c r="AF39" s="3">
        <f t="shared" si="34"/>
        <v>23</v>
      </c>
      <c r="AG39" s="3">
        <f t="shared" si="34"/>
        <v>30</v>
      </c>
      <c r="AH39" s="3">
        <f t="shared" si="34"/>
        <v>2</v>
      </c>
      <c r="AI39" s="3">
        <f t="shared" si="34"/>
        <v>90</v>
      </c>
      <c r="AJ39" s="3">
        <f t="shared" si="34"/>
        <v>23</v>
      </c>
    </row>
    <row r="40" spans="1:36" ht="14.25">
      <c r="A40" s="225" t="s">
        <v>33</v>
      </c>
      <c r="B40" s="243" t="s">
        <v>71</v>
      </c>
      <c r="C40" s="106" t="s">
        <v>34</v>
      </c>
      <c r="D40" s="138" t="s">
        <v>113</v>
      </c>
      <c r="E40" s="41"/>
      <c r="F40" s="223"/>
      <c r="G40" s="119">
        <v>2</v>
      </c>
      <c r="H40" s="95"/>
      <c r="I40" s="78"/>
      <c r="J40" s="78">
        <v>30</v>
      </c>
      <c r="K40" s="78"/>
      <c r="L40" s="78"/>
      <c r="M40" s="78"/>
      <c r="N40" s="32"/>
      <c r="O40" s="119">
        <f t="shared" si="4"/>
        <v>30</v>
      </c>
      <c r="P40" s="120">
        <v>1</v>
      </c>
      <c r="Q40" s="120"/>
      <c r="R40" s="119">
        <v>2</v>
      </c>
      <c r="S40" s="96"/>
      <c r="T40" s="213">
        <v>30</v>
      </c>
      <c r="U40" s="74"/>
      <c r="V40" s="74"/>
      <c r="W40" s="74"/>
      <c r="X40" s="42"/>
      <c r="Y40" s="43"/>
      <c r="Z40" s="119">
        <f t="shared" si="3"/>
        <v>30</v>
      </c>
      <c r="AA40" s="125">
        <f>P40</f>
        <v>1</v>
      </c>
      <c r="AB40" s="125"/>
      <c r="AC40" s="21">
        <f t="shared" si="25"/>
        <v>30</v>
      </c>
      <c r="AD40" s="22">
        <f t="shared" si="26"/>
        <v>2</v>
      </c>
      <c r="AE40" s="22" t="b">
        <f t="shared" si="27"/>
        <v>0</v>
      </c>
      <c r="AF40" s="23" t="b">
        <f t="shared" si="28"/>
        <v>0</v>
      </c>
      <c r="AG40" s="24">
        <f t="shared" si="29"/>
        <v>30</v>
      </c>
      <c r="AH40" s="25">
        <f t="shared" si="30"/>
        <v>2</v>
      </c>
      <c r="AI40" s="25" t="b">
        <f t="shared" si="31"/>
        <v>0</v>
      </c>
      <c r="AJ40" s="26" t="b">
        <f t="shared" si="32"/>
        <v>0</v>
      </c>
    </row>
    <row r="41" spans="1:36" ht="14.25">
      <c r="A41" s="226"/>
      <c r="B41" s="244"/>
      <c r="C41" s="108" t="s">
        <v>142</v>
      </c>
      <c r="D41" s="129" t="s">
        <v>113</v>
      </c>
      <c r="E41" s="40"/>
      <c r="F41" s="223"/>
      <c r="G41" s="121">
        <v>1</v>
      </c>
      <c r="H41" s="93">
        <v>15</v>
      </c>
      <c r="I41" s="76"/>
      <c r="J41" s="76"/>
      <c r="K41" s="76"/>
      <c r="L41" s="76"/>
      <c r="M41" s="76"/>
      <c r="N41" s="38"/>
      <c r="O41" s="121">
        <f t="shared" si="4"/>
        <v>15</v>
      </c>
      <c r="P41" s="122"/>
      <c r="Q41" s="122"/>
      <c r="R41" s="121">
        <v>1</v>
      </c>
      <c r="S41" s="93">
        <v>15</v>
      </c>
      <c r="T41" s="76"/>
      <c r="U41" s="76"/>
      <c r="V41" s="76"/>
      <c r="W41" s="76"/>
      <c r="X41" s="37"/>
      <c r="Y41" s="38"/>
      <c r="Z41" s="121">
        <f t="shared" si="3"/>
        <v>15</v>
      </c>
      <c r="AA41" s="126"/>
      <c r="AB41" s="126"/>
      <c r="AC41" s="21" t="b">
        <f aca="true" t="shared" si="35" ref="AC41:AC50">IF(P41=1,SUM(H41:N41))</f>
        <v>0</v>
      </c>
      <c r="AD41" s="22" t="b">
        <f aca="true" t="shared" si="36" ref="AD41:AD50">IF(P41=1,G41)</f>
        <v>0</v>
      </c>
      <c r="AE41" s="22" t="b">
        <f aca="true" t="shared" si="37" ref="AE41:AE50">IF(Q41=1,SUM(H41:N41))</f>
        <v>0</v>
      </c>
      <c r="AF41" s="23" t="b">
        <f aca="true" t="shared" si="38" ref="AF41:AF50">IF(Q41=1,G41)</f>
        <v>0</v>
      </c>
      <c r="AG41" s="24" t="b">
        <f aca="true" t="shared" si="39" ref="AG41:AG50">IF(AA41=1,SUM(S41:Y41))</f>
        <v>0</v>
      </c>
      <c r="AH41" s="25" t="b">
        <f aca="true" t="shared" si="40" ref="AH41:AH50">IF(AA41=1,R41)</f>
        <v>0</v>
      </c>
      <c r="AI41" s="25" t="b">
        <f aca="true" t="shared" si="41" ref="AI41:AI50">IF(AB41=1,SUM(S41:Y41))</f>
        <v>0</v>
      </c>
      <c r="AJ41" s="26" t="b">
        <f aca="true" t="shared" si="42" ref="AJ41:AJ50">IF(AB41=1,R41)</f>
        <v>0</v>
      </c>
    </row>
    <row r="42" spans="1:36" ht="51" customHeight="1" thickBot="1">
      <c r="A42" s="255"/>
      <c r="B42" s="256"/>
      <c r="C42" s="140" t="s">
        <v>35</v>
      </c>
      <c r="D42" s="138" t="s">
        <v>113</v>
      </c>
      <c r="E42" s="41"/>
      <c r="F42" s="223"/>
      <c r="G42" s="123">
        <v>1</v>
      </c>
      <c r="H42" s="91">
        <v>9</v>
      </c>
      <c r="I42" s="77"/>
      <c r="J42" s="77"/>
      <c r="K42" s="77"/>
      <c r="L42" s="77"/>
      <c r="M42" s="77"/>
      <c r="N42" s="35"/>
      <c r="O42" s="123">
        <f t="shared" si="4"/>
        <v>9</v>
      </c>
      <c r="P42" s="124"/>
      <c r="Q42" s="124"/>
      <c r="R42" s="123">
        <v>1</v>
      </c>
      <c r="S42" s="91">
        <v>9</v>
      </c>
      <c r="T42" s="77"/>
      <c r="U42" s="77"/>
      <c r="V42" s="77"/>
      <c r="W42" s="77"/>
      <c r="X42" s="34"/>
      <c r="Y42" s="35"/>
      <c r="Z42" s="123">
        <f t="shared" si="3"/>
        <v>9</v>
      </c>
      <c r="AA42" s="127"/>
      <c r="AB42" s="127"/>
      <c r="AC42" s="21" t="b">
        <f t="shared" si="35"/>
        <v>0</v>
      </c>
      <c r="AD42" s="22" t="b">
        <f t="shared" si="36"/>
        <v>0</v>
      </c>
      <c r="AE42" s="22" t="b">
        <f t="shared" si="37"/>
        <v>0</v>
      </c>
      <c r="AF42" s="23" t="b">
        <f t="shared" si="38"/>
        <v>0</v>
      </c>
      <c r="AG42" s="24" t="b">
        <f t="shared" si="39"/>
        <v>0</v>
      </c>
      <c r="AH42" s="25" t="b">
        <f t="shared" si="40"/>
        <v>0</v>
      </c>
      <c r="AI42" s="25" t="b">
        <f t="shared" si="41"/>
        <v>0</v>
      </c>
      <c r="AJ42" s="26" t="b">
        <f t="shared" si="42"/>
        <v>0</v>
      </c>
    </row>
    <row r="43" spans="1:36" ht="14.25">
      <c r="A43" s="225" t="s">
        <v>36</v>
      </c>
      <c r="B43" s="243" t="s">
        <v>37</v>
      </c>
      <c r="C43" s="106" t="s">
        <v>123</v>
      </c>
      <c r="D43" s="112" t="s">
        <v>112</v>
      </c>
      <c r="E43" s="80"/>
      <c r="F43" s="223"/>
      <c r="G43" s="119">
        <v>7</v>
      </c>
      <c r="H43" s="95">
        <v>30</v>
      </c>
      <c r="I43" s="78"/>
      <c r="J43" s="95">
        <v>30</v>
      </c>
      <c r="K43" s="78"/>
      <c r="L43" s="78"/>
      <c r="M43" s="78"/>
      <c r="N43" s="32"/>
      <c r="O43" s="119">
        <f>SUM(H43:N43)</f>
        <v>60</v>
      </c>
      <c r="P43" s="120"/>
      <c r="Q43" s="120">
        <v>1</v>
      </c>
      <c r="R43" s="119">
        <v>7</v>
      </c>
      <c r="S43" s="95">
        <v>10</v>
      </c>
      <c r="T43" s="78"/>
      <c r="U43" s="78">
        <v>10</v>
      </c>
      <c r="V43" s="78"/>
      <c r="W43" s="78"/>
      <c r="X43" s="31"/>
      <c r="Y43" s="32"/>
      <c r="Z43" s="119">
        <f>SUM(S43:Y43)</f>
        <v>20</v>
      </c>
      <c r="AA43" s="125"/>
      <c r="AB43" s="125">
        <f>Q43</f>
        <v>1</v>
      </c>
      <c r="AC43" s="21" t="b">
        <f t="shared" si="35"/>
        <v>0</v>
      </c>
      <c r="AD43" s="22" t="b">
        <f t="shared" si="36"/>
        <v>0</v>
      </c>
      <c r="AE43" s="22">
        <f t="shared" si="37"/>
        <v>60</v>
      </c>
      <c r="AF43" s="23">
        <f t="shared" si="38"/>
        <v>7</v>
      </c>
      <c r="AG43" s="24" t="b">
        <f t="shared" si="39"/>
        <v>0</v>
      </c>
      <c r="AH43" s="25" t="b">
        <f t="shared" si="40"/>
        <v>0</v>
      </c>
      <c r="AI43" s="25">
        <f t="shared" si="41"/>
        <v>20</v>
      </c>
      <c r="AJ43" s="26">
        <f t="shared" si="42"/>
        <v>7</v>
      </c>
    </row>
    <row r="44" spans="1:36" ht="14.25" customHeight="1">
      <c r="A44" s="226"/>
      <c r="B44" s="244"/>
      <c r="C44" s="108" t="s">
        <v>45</v>
      </c>
      <c r="D44" s="115" t="s">
        <v>112</v>
      </c>
      <c r="E44" s="82"/>
      <c r="F44" s="223"/>
      <c r="G44" s="121">
        <v>5</v>
      </c>
      <c r="H44" s="93">
        <v>30</v>
      </c>
      <c r="I44" s="76"/>
      <c r="J44" s="76">
        <v>30</v>
      </c>
      <c r="K44" s="76"/>
      <c r="L44" s="76"/>
      <c r="M44" s="76"/>
      <c r="N44" s="38"/>
      <c r="O44" s="121">
        <f t="shared" si="4"/>
        <v>60</v>
      </c>
      <c r="P44" s="122"/>
      <c r="Q44" s="122">
        <v>1</v>
      </c>
      <c r="R44" s="121">
        <v>5</v>
      </c>
      <c r="S44" s="202">
        <v>15</v>
      </c>
      <c r="T44" s="76"/>
      <c r="U44" s="201">
        <v>15</v>
      </c>
      <c r="V44" s="76"/>
      <c r="W44" s="76"/>
      <c r="X44" s="37"/>
      <c r="Y44" s="38"/>
      <c r="Z44" s="121">
        <f t="shared" si="3"/>
        <v>30</v>
      </c>
      <c r="AA44" s="126"/>
      <c r="AB44" s="126">
        <f>Q44</f>
        <v>1</v>
      </c>
      <c r="AC44" s="21" t="b">
        <f t="shared" si="35"/>
        <v>0</v>
      </c>
      <c r="AD44" s="22" t="b">
        <f t="shared" si="36"/>
        <v>0</v>
      </c>
      <c r="AE44" s="22">
        <f t="shared" si="37"/>
        <v>60</v>
      </c>
      <c r="AF44" s="23">
        <f t="shared" si="38"/>
        <v>5</v>
      </c>
      <c r="AG44" s="24" t="b">
        <f t="shared" si="39"/>
        <v>0</v>
      </c>
      <c r="AH44" s="25" t="b">
        <f t="shared" si="40"/>
        <v>0</v>
      </c>
      <c r="AI44" s="25">
        <f t="shared" si="41"/>
        <v>30</v>
      </c>
      <c r="AJ44" s="26">
        <f t="shared" si="42"/>
        <v>5</v>
      </c>
    </row>
    <row r="45" spans="1:36" ht="33" customHeight="1" thickBot="1">
      <c r="A45" s="227"/>
      <c r="B45" s="245"/>
      <c r="C45" s="109" t="s">
        <v>66</v>
      </c>
      <c r="D45" s="136" t="s">
        <v>113</v>
      </c>
      <c r="E45" s="44"/>
      <c r="F45" s="223"/>
      <c r="G45" s="123">
        <v>3</v>
      </c>
      <c r="H45" s="91">
        <v>20</v>
      </c>
      <c r="I45" s="77"/>
      <c r="J45" s="77"/>
      <c r="K45" s="77"/>
      <c r="L45" s="77"/>
      <c r="M45" s="77"/>
      <c r="N45" s="35"/>
      <c r="O45" s="123">
        <f>SUM(H45:N45)</f>
        <v>20</v>
      </c>
      <c r="P45" s="124"/>
      <c r="Q45" s="124">
        <v>1</v>
      </c>
      <c r="R45" s="123">
        <v>3</v>
      </c>
      <c r="S45" s="91">
        <v>10</v>
      </c>
      <c r="T45" s="77"/>
      <c r="U45" s="77"/>
      <c r="V45" s="77"/>
      <c r="W45" s="77"/>
      <c r="X45" s="34"/>
      <c r="Y45" s="35"/>
      <c r="Z45" s="123">
        <f t="shared" si="3"/>
        <v>10</v>
      </c>
      <c r="AA45" s="127"/>
      <c r="AB45" s="127">
        <f>Q45</f>
        <v>1</v>
      </c>
      <c r="AC45" s="21" t="b">
        <f t="shared" si="35"/>
        <v>0</v>
      </c>
      <c r="AD45" s="22" t="b">
        <f t="shared" si="36"/>
        <v>0</v>
      </c>
      <c r="AE45" s="22">
        <f t="shared" si="37"/>
        <v>20</v>
      </c>
      <c r="AF45" s="23">
        <f t="shared" si="38"/>
        <v>3</v>
      </c>
      <c r="AG45" s="24" t="b">
        <f t="shared" si="39"/>
        <v>0</v>
      </c>
      <c r="AH45" s="25" t="b">
        <f t="shared" si="40"/>
        <v>0</v>
      </c>
      <c r="AI45" s="25">
        <f t="shared" si="41"/>
        <v>10</v>
      </c>
      <c r="AJ45" s="26">
        <f t="shared" si="42"/>
        <v>3</v>
      </c>
    </row>
    <row r="46" spans="1:36" ht="27">
      <c r="A46" s="261" t="s">
        <v>38</v>
      </c>
      <c r="B46" s="262" t="s">
        <v>39</v>
      </c>
      <c r="C46" s="110" t="s">
        <v>40</v>
      </c>
      <c r="D46" s="128" t="s">
        <v>113</v>
      </c>
      <c r="E46" s="18"/>
      <c r="F46" s="223"/>
      <c r="G46" s="119">
        <v>3</v>
      </c>
      <c r="H46" s="95">
        <v>15</v>
      </c>
      <c r="I46" s="78"/>
      <c r="J46" s="78">
        <v>15</v>
      </c>
      <c r="K46" s="78"/>
      <c r="L46" s="78"/>
      <c r="M46" s="78"/>
      <c r="N46" s="32"/>
      <c r="O46" s="119">
        <f t="shared" si="4"/>
        <v>30</v>
      </c>
      <c r="P46" s="120"/>
      <c r="Q46" s="120"/>
      <c r="R46" s="119">
        <v>3</v>
      </c>
      <c r="S46" s="89">
        <v>10</v>
      </c>
      <c r="T46" s="75"/>
      <c r="U46" s="89">
        <v>10</v>
      </c>
      <c r="V46" s="75"/>
      <c r="W46" s="75"/>
      <c r="X46" s="19"/>
      <c r="Y46" s="20"/>
      <c r="Z46" s="119">
        <f>SUM(S46:Y46)</f>
        <v>20</v>
      </c>
      <c r="AA46" s="125"/>
      <c r="AB46" s="125"/>
      <c r="AC46" s="21" t="b">
        <f t="shared" si="35"/>
        <v>0</v>
      </c>
      <c r="AD46" s="22" t="b">
        <f t="shared" si="36"/>
        <v>0</v>
      </c>
      <c r="AE46" s="22" t="b">
        <f t="shared" si="37"/>
        <v>0</v>
      </c>
      <c r="AF46" s="23" t="b">
        <f t="shared" si="38"/>
        <v>0</v>
      </c>
      <c r="AG46" s="24" t="b">
        <f t="shared" si="39"/>
        <v>0</v>
      </c>
      <c r="AH46" s="25" t="b">
        <f t="shared" si="40"/>
        <v>0</v>
      </c>
      <c r="AI46" s="25" t="b">
        <f t="shared" si="41"/>
        <v>0</v>
      </c>
      <c r="AJ46" s="26" t="b">
        <f t="shared" si="42"/>
        <v>0</v>
      </c>
    </row>
    <row r="47" spans="1:36" ht="14.25">
      <c r="A47" s="226"/>
      <c r="B47" s="244"/>
      <c r="C47" s="108" t="s">
        <v>41</v>
      </c>
      <c r="D47" s="115" t="s">
        <v>112</v>
      </c>
      <c r="E47" s="82"/>
      <c r="F47" s="223"/>
      <c r="G47" s="121">
        <v>3</v>
      </c>
      <c r="H47" s="93">
        <v>20</v>
      </c>
      <c r="I47" s="76"/>
      <c r="J47" s="76"/>
      <c r="K47" s="76"/>
      <c r="L47" s="76"/>
      <c r="M47" s="76"/>
      <c r="N47" s="38"/>
      <c r="O47" s="121">
        <f>SUM(H47:N47)</f>
        <v>20</v>
      </c>
      <c r="P47" s="122"/>
      <c r="Q47" s="122">
        <v>1</v>
      </c>
      <c r="R47" s="121">
        <v>3</v>
      </c>
      <c r="S47" s="93">
        <v>10</v>
      </c>
      <c r="T47" s="76"/>
      <c r="U47" s="76"/>
      <c r="V47" s="76"/>
      <c r="W47" s="76"/>
      <c r="X47" s="37"/>
      <c r="Y47" s="38"/>
      <c r="Z47" s="121">
        <f t="shared" si="3"/>
        <v>10</v>
      </c>
      <c r="AA47" s="126"/>
      <c r="AB47" s="126">
        <f>Q47</f>
        <v>1</v>
      </c>
      <c r="AC47" s="21" t="b">
        <f t="shared" si="35"/>
        <v>0</v>
      </c>
      <c r="AD47" s="22" t="b">
        <f t="shared" si="36"/>
        <v>0</v>
      </c>
      <c r="AE47" s="22">
        <f t="shared" si="37"/>
        <v>20</v>
      </c>
      <c r="AF47" s="23">
        <f t="shared" si="38"/>
        <v>3</v>
      </c>
      <c r="AG47" s="24" t="b">
        <f t="shared" si="39"/>
        <v>0</v>
      </c>
      <c r="AH47" s="25" t="b">
        <f t="shared" si="40"/>
        <v>0</v>
      </c>
      <c r="AI47" s="25">
        <f t="shared" si="41"/>
        <v>10</v>
      </c>
      <c r="AJ47" s="26">
        <f t="shared" si="42"/>
        <v>3</v>
      </c>
    </row>
    <row r="48" spans="1:36" ht="40.5" customHeight="1" thickBot="1">
      <c r="A48" s="227"/>
      <c r="B48" s="245"/>
      <c r="C48" s="109" t="s">
        <v>42</v>
      </c>
      <c r="D48" s="134" t="s">
        <v>112</v>
      </c>
      <c r="E48" s="84"/>
      <c r="F48" s="224"/>
      <c r="G48" s="123">
        <v>5</v>
      </c>
      <c r="H48" s="91">
        <v>20</v>
      </c>
      <c r="I48" s="77"/>
      <c r="J48" s="77">
        <v>20</v>
      </c>
      <c r="K48" s="77"/>
      <c r="L48" s="77"/>
      <c r="M48" s="77"/>
      <c r="N48" s="35"/>
      <c r="O48" s="123">
        <f t="shared" si="4"/>
        <v>40</v>
      </c>
      <c r="P48" s="124"/>
      <c r="Q48" s="124">
        <v>1</v>
      </c>
      <c r="R48" s="123">
        <v>5</v>
      </c>
      <c r="S48" s="94">
        <v>10</v>
      </c>
      <c r="T48" s="79"/>
      <c r="U48" s="79">
        <v>10</v>
      </c>
      <c r="V48" s="79"/>
      <c r="W48" s="79"/>
      <c r="X48" s="28"/>
      <c r="Y48" s="29"/>
      <c r="Z48" s="123">
        <f t="shared" si="3"/>
        <v>20</v>
      </c>
      <c r="AA48" s="127"/>
      <c r="AB48" s="127">
        <f>Q48</f>
        <v>1</v>
      </c>
      <c r="AC48" s="21" t="b">
        <f t="shared" si="35"/>
        <v>0</v>
      </c>
      <c r="AD48" s="22" t="b">
        <f t="shared" si="36"/>
        <v>0</v>
      </c>
      <c r="AE48" s="22">
        <f t="shared" si="37"/>
        <v>40</v>
      </c>
      <c r="AF48" s="23">
        <f t="shared" si="38"/>
        <v>5</v>
      </c>
      <c r="AG48" s="24" t="b">
        <f t="shared" si="39"/>
        <v>0</v>
      </c>
      <c r="AH48" s="25" t="b">
        <f t="shared" si="40"/>
        <v>0</v>
      </c>
      <c r="AI48" s="25">
        <f t="shared" si="41"/>
        <v>20</v>
      </c>
      <c r="AJ48" s="26">
        <f t="shared" si="42"/>
        <v>5</v>
      </c>
    </row>
    <row r="49" spans="1:36" ht="21" customHeight="1" thickBot="1">
      <c r="A49" s="231" t="s">
        <v>77</v>
      </c>
      <c r="B49" s="232"/>
      <c r="C49" s="232"/>
      <c r="D49" s="232"/>
      <c r="E49" s="233"/>
      <c r="F49" s="222" t="s">
        <v>77</v>
      </c>
      <c r="G49" s="1">
        <f>G51+G52+G53+G54+G55+G56+G57+G58</f>
        <v>30</v>
      </c>
      <c r="H49" s="17">
        <f aca="true" t="shared" si="43" ref="H49:AJ49">H51+H52+H53+H54+H55+H56+H57+H58</f>
        <v>240</v>
      </c>
      <c r="I49" s="1">
        <f t="shared" si="43"/>
        <v>60</v>
      </c>
      <c r="J49" s="1">
        <f t="shared" si="43"/>
        <v>150</v>
      </c>
      <c r="K49" s="1">
        <f t="shared" si="43"/>
        <v>30</v>
      </c>
      <c r="L49" s="1">
        <f t="shared" si="43"/>
        <v>0</v>
      </c>
      <c r="M49" s="1">
        <f t="shared" si="43"/>
        <v>0</v>
      </c>
      <c r="N49" s="5">
        <f t="shared" si="43"/>
        <v>0</v>
      </c>
      <c r="O49" s="1">
        <f t="shared" si="43"/>
        <v>480</v>
      </c>
      <c r="P49" s="1"/>
      <c r="Q49" s="1"/>
      <c r="R49" s="1">
        <f>R51+R52+R53+R54+R55+R56+R57+R58</f>
        <v>30</v>
      </c>
      <c r="S49" s="17">
        <f t="shared" si="43"/>
        <v>95</v>
      </c>
      <c r="T49" s="1">
        <f t="shared" si="43"/>
        <v>30</v>
      </c>
      <c r="U49" s="1">
        <f t="shared" si="43"/>
        <v>50</v>
      </c>
      <c r="V49" s="1">
        <f t="shared" si="43"/>
        <v>15</v>
      </c>
      <c r="W49" s="1">
        <f t="shared" si="43"/>
        <v>0</v>
      </c>
      <c r="X49" s="1">
        <f t="shared" si="43"/>
        <v>0</v>
      </c>
      <c r="Y49" s="1">
        <f t="shared" si="43"/>
        <v>0</v>
      </c>
      <c r="Z49" s="1">
        <f>Z50+Z51+Z52+Z53+Z54+Z55+Z56+Z57+Z58</f>
        <v>220</v>
      </c>
      <c r="AA49" s="1">
        <f t="shared" si="43"/>
        <v>3</v>
      </c>
      <c r="AB49" s="1">
        <f t="shared" si="43"/>
        <v>4</v>
      </c>
      <c r="AC49" s="1">
        <f t="shared" si="43"/>
        <v>180</v>
      </c>
      <c r="AD49" s="1">
        <f t="shared" si="43"/>
        <v>10</v>
      </c>
      <c r="AE49" s="1">
        <f t="shared" si="43"/>
        <v>240</v>
      </c>
      <c r="AF49" s="1">
        <f t="shared" si="43"/>
        <v>15</v>
      </c>
      <c r="AG49" s="1">
        <f t="shared" si="43"/>
        <v>60</v>
      </c>
      <c r="AH49" s="1">
        <f t="shared" si="43"/>
        <v>10</v>
      </c>
      <c r="AI49" s="1">
        <f t="shared" si="43"/>
        <v>90</v>
      </c>
      <c r="AJ49" s="1">
        <f t="shared" si="43"/>
        <v>15</v>
      </c>
    </row>
    <row r="50" spans="1:36" ht="41.25" customHeight="1" thickBot="1">
      <c r="A50" s="132" t="s">
        <v>158</v>
      </c>
      <c r="B50" s="133" t="s">
        <v>159</v>
      </c>
      <c r="C50" s="106" t="s">
        <v>143</v>
      </c>
      <c r="D50" s="131" t="s">
        <v>113</v>
      </c>
      <c r="E50" s="66"/>
      <c r="F50" s="223"/>
      <c r="G50" s="1">
        <v>2</v>
      </c>
      <c r="H50" s="148"/>
      <c r="I50" s="149"/>
      <c r="J50" s="149">
        <v>30</v>
      </c>
      <c r="K50" s="149"/>
      <c r="L50" s="149"/>
      <c r="M50" s="149"/>
      <c r="N50" s="150"/>
      <c r="O50" s="1">
        <v>2</v>
      </c>
      <c r="P50" s="101"/>
      <c r="Q50" s="101"/>
      <c r="R50" s="1">
        <v>2</v>
      </c>
      <c r="S50" s="148"/>
      <c r="T50" s="212">
        <v>30</v>
      </c>
      <c r="U50" s="149"/>
      <c r="V50" s="149"/>
      <c r="W50" s="149"/>
      <c r="X50" s="171"/>
      <c r="Y50" s="150"/>
      <c r="Z50" s="119">
        <f t="shared" si="3"/>
        <v>30</v>
      </c>
      <c r="AA50" s="103"/>
      <c r="AB50" s="103"/>
      <c r="AC50" s="21" t="b">
        <f t="shared" si="35"/>
        <v>0</v>
      </c>
      <c r="AD50" s="22" t="b">
        <f t="shared" si="36"/>
        <v>0</v>
      </c>
      <c r="AE50" s="22" t="b">
        <f t="shared" si="37"/>
        <v>0</v>
      </c>
      <c r="AF50" s="23" t="b">
        <f t="shared" si="38"/>
        <v>0</v>
      </c>
      <c r="AG50" s="24" t="b">
        <f t="shared" si="39"/>
        <v>0</v>
      </c>
      <c r="AH50" s="25" t="b">
        <f t="shared" si="40"/>
        <v>0</v>
      </c>
      <c r="AI50" s="25" t="b">
        <f t="shared" si="41"/>
        <v>0</v>
      </c>
      <c r="AJ50" s="26" t="b">
        <f t="shared" si="42"/>
        <v>0</v>
      </c>
    </row>
    <row r="51" spans="1:36" ht="15" customHeight="1">
      <c r="A51" s="225" t="s">
        <v>160</v>
      </c>
      <c r="B51" s="243" t="s">
        <v>164</v>
      </c>
      <c r="C51" s="106" t="s">
        <v>168</v>
      </c>
      <c r="D51" s="139" t="s">
        <v>113</v>
      </c>
      <c r="E51" s="18"/>
      <c r="F51" s="223"/>
      <c r="G51" s="119">
        <v>5</v>
      </c>
      <c r="H51" s="95">
        <v>30</v>
      </c>
      <c r="I51" s="78">
        <v>30</v>
      </c>
      <c r="J51" s="78"/>
      <c r="K51" s="78"/>
      <c r="L51" s="78"/>
      <c r="M51" s="78"/>
      <c r="N51" s="32"/>
      <c r="O51" s="119">
        <f t="shared" si="4"/>
        <v>60</v>
      </c>
      <c r="P51" s="120"/>
      <c r="Q51" s="120"/>
      <c r="R51" s="119">
        <v>5</v>
      </c>
      <c r="S51" s="95">
        <v>15</v>
      </c>
      <c r="T51" s="208">
        <v>15</v>
      </c>
      <c r="U51" s="78"/>
      <c r="V51" s="78"/>
      <c r="W51" s="78"/>
      <c r="X51" s="31"/>
      <c r="Y51" s="32"/>
      <c r="Z51" s="119">
        <f t="shared" si="3"/>
        <v>30</v>
      </c>
      <c r="AA51" s="125"/>
      <c r="AB51" s="125"/>
      <c r="AC51" s="21" t="b">
        <f aca="true" t="shared" si="44" ref="AC51:AC71">IF(P51=1,SUM(H51:N51))</f>
        <v>0</v>
      </c>
      <c r="AD51" s="22" t="b">
        <f aca="true" t="shared" si="45" ref="AD51:AD71">IF(P51=1,G51)</f>
        <v>0</v>
      </c>
      <c r="AE51" s="22" t="b">
        <f aca="true" t="shared" si="46" ref="AE51:AE71">IF(Q51=1,SUM(H51:N51))</f>
        <v>0</v>
      </c>
      <c r="AF51" s="23" t="b">
        <f aca="true" t="shared" si="47" ref="AF51:AF71">IF(Q51=1,G51)</f>
        <v>0</v>
      </c>
      <c r="AG51" s="24" t="b">
        <f aca="true" t="shared" si="48" ref="AG51:AG71">IF(AA51=1,SUM(S51:Y51))</f>
        <v>0</v>
      </c>
      <c r="AH51" s="25" t="b">
        <f aca="true" t="shared" si="49" ref="AH51:AH71">IF(AA51=1,R51)</f>
        <v>0</v>
      </c>
      <c r="AI51" s="25" t="b">
        <f aca="true" t="shared" si="50" ref="AI51:AI71">IF(AB51=1,SUM(S51:Y51))</f>
        <v>0</v>
      </c>
      <c r="AJ51" s="26" t="b">
        <f aca="true" t="shared" si="51" ref="AJ51:AJ71">IF(AB51=1,R51)</f>
        <v>0</v>
      </c>
    </row>
    <row r="52" spans="1:36" ht="33" customHeight="1" thickBot="1">
      <c r="A52" s="227"/>
      <c r="B52" s="245"/>
      <c r="C52" s="109" t="s">
        <v>43</v>
      </c>
      <c r="D52" s="141" t="s">
        <v>112</v>
      </c>
      <c r="E52" s="84"/>
      <c r="F52" s="223"/>
      <c r="G52" s="123">
        <v>5</v>
      </c>
      <c r="H52" s="91">
        <v>30</v>
      </c>
      <c r="I52" s="77">
        <v>30</v>
      </c>
      <c r="J52" s="77"/>
      <c r="K52" s="77"/>
      <c r="L52" s="77"/>
      <c r="M52" s="77"/>
      <c r="N52" s="35"/>
      <c r="O52" s="123">
        <f t="shared" si="4"/>
        <v>60</v>
      </c>
      <c r="P52" s="124"/>
      <c r="Q52" s="124"/>
      <c r="R52" s="123">
        <v>5</v>
      </c>
      <c r="S52" s="91">
        <v>15</v>
      </c>
      <c r="T52" s="77">
        <v>15</v>
      </c>
      <c r="U52" s="77"/>
      <c r="V52" s="77"/>
      <c r="W52" s="77"/>
      <c r="X52" s="34"/>
      <c r="Y52" s="35"/>
      <c r="Z52" s="123">
        <f t="shared" si="3"/>
        <v>30</v>
      </c>
      <c r="AA52" s="127"/>
      <c r="AB52" s="127"/>
      <c r="AC52" s="21" t="b">
        <f t="shared" si="44"/>
        <v>0</v>
      </c>
      <c r="AD52" s="22" t="b">
        <f t="shared" si="45"/>
        <v>0</v>
      </c>
      <c r="AE52" s="22" t="b">
        <f t="shared" si="46"/>
        <v>0</v>
      </c>
      <c r="AF52" s="23" t="b">
        <f t="shared" si="47"/>
        <v>0</v>
      </c>
      <c r="AG52" s="24" t="b">
        <f t="shared" si="48"/>
        <v>0</v>
      </c>
      <c r="AH52" s="25" t="b">
        <f t="shared" si="49"/>
        <v>0</v>
      </c>
      <c r="AI52" s="25" t="b">
        <f t="shared" si="50"/>
        <v>0</v>
      </c>
      <c r="AJ52" s="26" t="b">
        <f t="shared" si="51"/>
        <v>0</v>
      </c>
    </row>
    <row r="53" spans="1:36" ht="15" customHeight="1">
      <c r="A53" s="225" t="s">
        <v>161</v>
      </c>
      <c r="B53" s="243" t="s">
        <v>67</v>
      </c>
      <c r="C53" s="106" t="s">
        <v>99</v>
      </c>
      <c r="D53" s="139" t="s">
        <v>113</v>
      </c>
      <c r="E53" s="18"/>
      <c r="F53" s="223"/>
      <c r="G53" s="119">
        <v>3</v>
      </c>
      <c r="H53" s="95">
        <v>30</v>
      </c>
      <c r="I53" s="78"/>
      <c r="J53" s="78">
        <v>30</v>
      </c>
      <c r="K53" s="78"/>
      <c r="L53" s="78"/>
      <c r="M53" s="78"/>
      <c r="N53" s="32"/>
      <c r="O53" s="119">
        <f t="shared" si="4"/>
        <v>60</v>
      </c>
      <c r="P53" s="120"/>
      <c r="Q53" s="120"/>
      <c r="R53" s="119">
        <v>3</v>
      </c>
      <c r="S53" s="95">
        <v>10</v>
      </c>
      <c r="T53" s="78"/>
      <c r="U53" s="200">
        <v>10</v>
      </c>
      <c r="V53" s="78"/>
      <c r="W53" s="78"/>
      <c r="X53" s="31"/>
      <c r="Y53" s="32"/>
      <c r="Z53" s="119">
        <f t="shared" si="3"/>
        <v>20</v>
      </c>
      <c r="AA53" s="125"/>
      <c r="AB53" s="125"/>
      <c r="AC53" s="21" t="b">
        <f t="shared" si="44"/>
        <v>0</v>
      </c>
      <c r="AD53" s="22" t="b">
        <f t="shared" si="45"/>
        <v>0</v>
      </c>
      <c r="AE53" s="22" t="b">
        <f t="shared" si="46"/>
        <v>0</v>
      </c>
      <c r="AF53" s="23" t="b">
        <f t="shared" si="47"/>
        <v>0</v>
      </c>
      <c r="AG53" s="24" t="b">
        <f t="shared" si="48"/>
        <v>0</v>
      </c>
      <c r="AH53" s="25" t="b">
        <f t="shared" si="49"/>
        <v>0</v>
      </c>
      <c r="AI53" s="25" t="b">
        <f t="shared" si="50"/>
        <v>0</v>
      </c>
      <c r="AJ53" s="26" t="b">
        <f t="shared" si="51"/>
        <v>0</v>
      </c>
    </row>
    <row r="54" spans="1:36" ht="15" customHeight="1">
      <c r="A54" s="226"/>
      <c r="B54" s="244"/>
      <c r="C54" s="108" t="s">
        <v>44</v>
      </c>
      <c r="D54" s="129" t="s">
        <v>113</v>
      </c>
      <c r="E54" s="40"/>
      <c r="F54" s="223"/>
      <c r="G54" s="121">
        <v>3</v>
      </c>
      <c r="H54" s="204">
        <v>30</v>
      </c>
      <c r="I54" s="76"/>
      <c r="J54" s="76"/>
      <c r="K54" s="205">
        <v>30</v>
      </c>
      <c r="L54" s="76"/>
      <c r="M54" s="76"/>
      <c r="N54" s="38"/>
      <c r="O54" s="121">
        <f t="shared" si="4"/>
        <v>60</v>
      </c>
      <c r="P54" s="122"/>
      <c r="Q54" s="122">
        <v>1</v>
      </c>
      <c r="R54" s="121">
        <v>3</v>
      </c>
      <c r="S54" s="204">
        <v>15</v>
      </c>
      <c r="T54" s="76"/>
      <c r="U54" s="76"/>
      <c r="V54" s="205">
        <v>15</v>
      </c>
      <c r="W54" s="76"/>
      <c r="X54" s="37"/>
      <c r="Y54" s="38"/>
      <c r="Z54" s="121">
        <f t="shared" si="3"/>
        <v>30</v>
      </c>
      <c r="AA54" s="126"/>
      <c r="AB54" s="126">
        <f>Q54</f>
        <v>1</v>
      </c>
      <c r="AC54" s="21" t="b">
        <f t="shared" si="44"/>
        <v>0</v>
      </c>
      <c r="AD54" s="22" t="b">
        <f t="shared" si="45"/>
        <v>0</v>
      </c>
      <c r="AE54" s="22">
        <f t="shared" si="46"/>
        <v>60</v>
      </c>
      <c r="AF54" s="23">
        <f t="shared" si="47"/>
        <v>3</v>
      </c>
      <c r="AG54" s="24" t="b">
        <f t="shared" si="48"/>
        <v>0</v>
      </c>
      <c r="AH54" s="25" t="b">
        <f t="shared" si="49"/>
        <v>0</v>
      </c>
      <c r="AI54" s="25">
        <f t="shared" si="50"/>
        <v>30</v>
      </c>
      <c r="AJ54" s="26">
        <f t="shared" si="51"/>
        <v>3</v>
      </c>
    </row>
    <row r="55" spans="1:36" ht="42.75" customHeight="1" thickBot="1">
      <c r="A55" s="227"/>
      <c r="B55" s="245"/>
      <c r="C55" s="109" t="s">
        <v>127</v>
      </c>
      <c r="D55" s="141" t="s">
        <v>112</v>
      </c>
      <c r="E55" s="84"/>
      <c r="F55" s="223"/>
      <c r="G55" s="123">
        <v>4</v>
      </c>
      <c r="H55" s="91">
        <v>30</v>
      </c>
      <c r="I55" s="77"/>
      <c r="J55" s="77">
        <v>30</v>
      </c>
      <c r="K55" s="77"/>
      <c r="L55" s="77"/>
      <c r="M55" s="77"/>
      <c r="N55" s="35"/>
      <c r="O55" s="123">
        <f t="shared" si="4"/>
        <v>60</v>
      </c>
      <c r="P55" s="124"/>
      <c r="Q55" s="124">
        <v>1</v>
      </c>
      <c r="R55" s="123">
        <v>4</v>
      </c>
      <c r="S55" s="91">
        <v>10</v>
      </c>
      <c r="T55" s="77"/>
      <c r="U55" s="91">
        <v>10</v>
      </c>
      <c r="V55" s="77"/>
      <c r="W55" s="77"/>
      <c r="X55" s="34"/>
      <c r="Y55" s="35"/>
      <c r="Z55" s="123">
        <f t="shared" si="3"/>
        <v>20</v>
      </c>
      <c r="AA55" s="127"/>
      <c r="AB55" s="127">
        <f>Q55</f>
        <v>1</v>
      </c>
      <c r="AC55" s="21" t="b">
        <f t="shared" si="44"/>
        <v>0</v>
      </c>
      <c r="AD55" s="22" t="b">
        <f t="shared" si="45"/>
        <v>0</v>
      </c>
      <c r="AE55" s="22">
        <f t="shared" si="46"/>
        <v>60</v>
      </c>
      <c r="AF55" s="23">
        <f t="shared" si="47"/>
        <v>4</v>
      </c>
      <c r="AG55" s="24" t="b">
        <f t="shared" si="48"/>
        <v>0</v>
      </c>
      <c r="AH55" s="25" t="b">
        <f t="shared" si="49"/>
        <v>0</v>
      </c>
      <c r="AI55" s="25">
        <f t="shared" si="50"/>
        <v>20</v>
      </c>
      <c r="AJ55" s="26">
        <f t="shared" si="51"/>
        <v>4</v>
      </c>
    </row>
    <row r="56" spans="1:36" ht="29.25" customHeight="1">
      <c r="A56" s="235" t="s">
        <v>162</v>
      </c>
      <c r="B56" s="238" t="s">
        <v>165</v>
      </c>
      <c r="C56" s="146" t="s">
        <v>184</v>
      </c>
      <c r="D56" s="142" t="s">
        <v>112</v>
      </c>
      <c r="E56" s="80"/>
      <c r="F56" s="223"/>
      <c r="G56" s="119">
        <v>4</v>
      </c>
      <c r="H56" s="95">
        <v>30</v>
      </c>
      <c r="I56" s="78"/>
      <c r="J56" s="78">
        <v>30</v>
      </c>
      <c r="K56" s="78"/>
      <c r="L56" s="78"/>
      <c r="M56" s="78"/>
      <c r="N56" s="32"/>
      <c r="O56" s="119">
        <f t="shared" si="4"/>
        <v>60</v>
      </c>
      <c r="P56" s="120">
        <v>1</v>
      </c>
      <c r="Q56" s="120">
        <v>1</v>
      </c>
      <c r="R56" s="119">
        <v>4</v>
      </c>
      <c r="S56" s="95">
        <v>10</v>
      </c>
      <c r="T56" s="78"/>
      <c r="U56" s="200">
        <v>10</v>
      </c>
      <c r="V56" s="78"/>
      <c r="W56" s="78"/>
      <c r="X56" s="31"/>
      <c r="Y56" s="32"/>
      <c r="Z56" s="119">
        <f t="shared" si="3"/>
        <v>20</v>
      </c>
      <c r="AA56" s="125">
        <f>P56</f>
        <v>1</v>
      </c>
      <c r="AB56" s="125">
        <f>Q56</f>
        <v>1</v>
      </c>
      <c r="AC56" s="21">
        <f t="shared" si="44"/>
        <v>60</v>
      </c>
      <c r="AD56" s="22">
        <f t="shared" si="45"/>
        <v>4</v>
      </c>
      <c r="AE56" s="22">
        <f t="shared" si="46"/>
        <v>60</v>
      </c>
      <c r="AF56" s="23">
        <f t="shared" si="47"/>
        <v>4</v>
      </c>
      <c r="AG56" s="24">
        <f t="shared" si="48"/>
        <v>20</v>
      </c>
      <c r="AH56" s="25">
        <f t="shared" si="49"/>
        <v>4</v>
      </c>
      <c r="AI56" s="25">
        <f t="shared" si="50"/>
        <v>20</v>
      </c>
      <c r="AJ56" s="26">
        <f t="shared" si="51"/>
        <v>4</v>
      </c>
    </row>
    <row r="57" spans="1:36" ht="15" customHeight="1">
      <c r="A57" s="236"/>
      <c r="B57" s="239"/>
      <c r="C57" s="146" t="s">
        <v>46</v>
      </c>
      <c r="D57" s="143" t="s">
        <v>112</v>
      </c>
      <c r="E57" s="82"/>
      <c r="F57" s="223"/>
      <c r="G57" s="121">
        <v>4</v>
      </c>
      <c r="H57" s="93">
        <v>30</v>
      </c>
      <c r="I57" s="76"/>
      <c r="J57" s="76">
        <v>30</v>
      </c>
      <c r="K57" s="76"/>
      <c r="L57" s="76"/>
      <c r="M57" s="76"/>
      <c r="N57" s="38"/>
      <c r="O57" s="121">
        <f t="shared" si="4"/>
        <v>60</v>
      </c>
      <c r="P57" s="122">
        <v>1</v>
      </c>
      <c r="Q57" s="122">
        <v>1</v>
      </c>
      <c r="R57" s="121">
        <v>4</v>
      </c>
      <c r="S57" s="93">
        <v>10</v>
      </c>
      <c r="T57" s="76"/>
      <c r="U57" s="93">
        <v>10</v>
      </c>
      <c r="V57" s="76"/>
      <c r="W57" s="76"/>
      <c r="X57" s="37"/>
      <c r="Y57" s="38"/>
      <c r="Z57" s="121">
        <f t="shared" si="3"/>
        <v>20</v>
      </c>
      <c r="AA57" s="126">
        <f>P57</f>
        <v>1</v>
      </c>
      <c r="AB57" s="126">
        <f>Q57</f>
        <v>1</v>
      </c>
      <c r="AC57" s="21">
        <f t="shared" si="44"/>
        <v>60</v>
      </c>
      <c r="AD57" s="22">
        <f t="shared" si="45"/>
        <v>4</v>
      </c>
      <c r="AE57" s="22">
        <f t="shared" si="46"/>
        <v>60</v>
      </c>
      <c r="AF57" s="23">
        <f t="shared" si="47"/>
        <v>4</v>
      </c>
      <c r="AG57" s="24">
        <f t="shared" si="48"/>
        <v>20</v>
      </c>
      <c r="AH57" s="25">
        <f t="shared" si="49"/>
        <v>4</v>
      </c>
      <c r="AI57" s="25">
        <f t="shared" si="50"/>
        <v>20</v>
      </c>
      <c r="AJ57" s="26">
        <f t="shared" si="51"/>
        <v>4</v>
      </c>
    </row>
    <row r="58" spans="1:36" ht="40.5" customHeight="1" thickBot="1">
      <c r="A58" s="237"/>
      <c r="B58" s="240"/>
      <c r="C58" s="146" t="s">
        <v>47</v>
      </c>
      <c r="D58" s="141" t="s">
        <v>112</v>
      </c>
      <c r="E58" s="84"/>
      <c r="F58" s="223"/>
      <c r="G58" s="123">
        <v>2</v>
      </c>
      <c r="H58" s="91">
        <v>30</v>
      </c>
      <c r="I58" s="77"/>
      <c r="J58" s="77">
        <v>30</v>
      </c>
      <c r="K58" s="77"/>
      <c r="L58" s="77"/>
      <c r="M58" s="77"/>
      <c r="N58" s="35"/>
      <c r="O58" s="123">
        <f t="shared" si="4"/>
        <v>60</v>
      </c>
      <c r="P58" s="124">
        <v>1</v>
      </c>
      <c r="Q58" s="124"/>
      <c r="R58" s="123">
        <v>2</v>
      </c>
      <c r="S58" s="91">
        <v>10</v>
      </c>
      <c r="T58" s="77"/>
      <c r="U58" s="91">
        <v>10</v>
      </c>
      <c r="V58" s="77"/>
      <c r="W58" s="77"/>
      <c r="X58" s="34"/>
      <c r="Y58" s="35"/>
      <c r="Z58" s="123">
        <f t="shared" si="3"/>
        <v>20</v>
      </c>
      <c r="AA58" s="127">
        <f>P58</f>
        <v>1</v>
      </c>
      <c r="AB58" s="127"/>
      <c r="AC58" s="21">
        <f t="shared" si="44"/>
        <v>60</v>
      </c>
      <c r="AD58" s="22">
        <f t="shared" si="45"/>
        <v>2</v>
      </c>
      <c r="AE58" s="22" t="b">
        <f t="shared" si="46"/>
        <v>0</v>
      </c>
      <c r="AF58" s="23" t="b">
        <f t="shared" si="47"/>
        <v>0</v>
      </c>
      <c r="AG58" s="24">
        <f t="shared" si="48"/>
        <v>20</v>
      </c>
      <c r="AH58" s="25">
        <f t="shared" si="49"/>
        <v>2</v>
      </c>
      <c r="AI58" s="25" t="b">
        <f t="shared" si="50"/>
        <v>0</v>
      </c>
      <c r="AJ58" s="26" t="b">
        <f t="shared" si="51"/>
        <v>0</v>
      </c>
    </row>
    <row r="59" spans="1:36" ht="30" customHeight="1">
      <c r="A59" s="235" t="s">
        <v>163</v>
      </c>
      <c r="B59" s="238" t="s">
        <v>166</v>
      </c>
      <c r="C59" s="145" t="s">
        <v>48</v>
      </c>
      <c r="D59" s="142" t="s">
        <v>112</v>
      </c>
      <c r="E59" s="80"/>
      <c r="F59" s="223"/>
      <c r="G59" s="119">
        <v>4</v>
      </c>
      <c r="H59" s="95">
        <v>30</v>
      </c>
      <c r="I59" s="78"/>
      <c r="J59" s="78">
        <v>30</v>
      </c>
      <c r="K59" s="78"/>
      <c r="L59" s="78"/>
      <c r="M59" s="78"/>
      <c r="N59" s="32"/>
      <c r="O59" s="119">
        <f t="shared" si="4"/>
        <v>60</v>
      </c>
      <c r="P59" s="120"/>
      <c r="Q59" s="120"/>
      <c r="R59" s="119">
        <v>4</v>
      </c>
      <c r="S59" s="203">
        <v>5</v>
      </c>
      <c r="T59" s="78"/>
      <c r="U59" s="200">
        <v>15</v>
      </c>
      <c r="V59" s="78"/>
      <c r="W59" s="78"/>
      <c r="X59" s="31"/>
      <c r="Y59" s="32"/>
      <c r="Z59" s="119">
        <f t="shared" si="3"/>
        <v>20</v>
      </c>
      <c r="AA59" s="125"/>
      <c r="AB59" s="125"/>
      <c r="AC59" s="21" t="b">
        <f t="shared" si="44"/>
        <v>0</v>
      </c>
      <c r="AD59" s="22" t="b">
        <f t="shared" si="45"/>
        <v>0</v>
      </c>
      <c r="AE59" s="22" t="b">
        <f t="shared" si="46"/>
        <v>0</v>
      </c>
      <c r="AF59" s="23" t="b">
        <f t="shared" si="47"/>
        <v>0</v>
      </c>
      <c r="AG59" s="24" t="b">
        <f t="shared" si="48"/>
        <v>0</v>
      </c>
      <c r="AH59" s="25" t="b">
        <f t="shared" si="49"/>
        <v>0</v>
      </c>
      <c r="AI59" s="25" t="b">
        <f t="shared" si="50"/>
        <v>0</v>
      </c>
      <c r="AJ59" s="26" t="b">
        <f t="shared" si="51"/>
        <v>0</v>
      </c>
    </row>
    <row r="60" spans="1:36" ht="33" customHeight="1">
      <c r="A60" s="236"/>
      <c r="B60" s="239"/>
      <c r="C60" s="146" t="s">
        <v>49</v>
      </c>
      <c r="D60" s="143" t="s">
        <v>112</v>
      </c>
      <c r="E60" s="82"/>
      <c r="F60" s="223"/>
      <c r="G60" s="121">
        <v>3</v>
      </c>
      <c r="H60" s="93">
        <v>30</v>
      </c>
      <c r="I60" s="76"/>
      <c r="J60" s="76">
        <v>30</v>
      </c>
      <c r="K60" s="76"/>
      <c r="L60" s="76"/>
      <c r="M60" s="76"/>
      <c r="N60" s="38"/>
      <c r="O60" s="121">
        <f t="shared" si="4"/>
        <v>60</v>
      </c>
      <c r="P60" s="122"/>
      <c r="Q60" s="122"/>
      <c r="R60" s="121">
        <v>3</v>
      </c>
      <c r="S60" s="93">
        <v>10</v>
      </c>
      <c r="T60" s="76"/>
      <c r="U60" s="93">
        <v>10</v>
      </c>
      <c r="V60" s="76"/>
      <c r="W60" s="76"/>
      <c r="X60" s="37"/>
      <c r="Y60" s="38"/>
      <c r="Z60" s="121">
        <f t="shared" si="3"/>
        <v>20</v>
      </c>
      <c r="AA60" s="126"/>
      <c r="AB60" s="126"/>
      <c r="AC60" s="21" t="b">
        <f t="shared" si="44"/>
        <v>0</v>
      </c>
      <c r="AD60" s="22" t="b">
        <f t="shared" si="45"/>
        <v>0</v>
      </c>
      <c r="AE60" s="22" t="b">
        <f t="shared" si="46"/>
        <v>0</v>
      </c>
      <c r="AF60" s="23" t="b">
        <f t="shared" si="47"/>
        <v>0</v>
      </c>
      <c r="AG60" s="24" t="b">
        <f t="shared" si="48"/>
        <v>0</v>
      </c>
      <c r="AH60" s="25" t="b">
        <f t="shared" si="49"/>
        <v>0</v>
      </c>
      <c r="AI60" s="25" t="b">
        <f t="shared" si="50"/>
        <v>0</v>
      </c>
      <c r="AJ60" s="26" t="b">
        <f t="shared" si="51"/>
        <v>0</v>
      </c>
    </row>
    <row r="61" spans="1:36" ht="33.75" customHeight="1" thickBot="1">
      <c r="A61" s="237"/>
      <c r="B61" s="240"/>
      <c r="C61" s="147" t="s">
        <v>50</v>
      </c>
      <c r="D61" s="141" t="s">
        <v>112</v>
      </c>
      <c r="E61" s="84"/>
      <c r="F61" s="223"/>
      <c r="G61" s="123">
        <v>3</v>
      </c>
      <c r="H61" s="91">
        <v>30</v>
      </c>
      <c r="I61" s="77"/>
      <c r="J61" s="77">
        <v>30</v>
      </c>
      <c r="K61" s="77"/>
      <c r="L61" s="77"/>
      <c r="M61" s="77"/>
      <c r="N61" s="35"/>
      <c r="O61" s="123">
        <f t="shared" si="4"/>
        <v>60</v>
      </c>
      <c r="P61" s="124"/>
      <c r="Q61" s="124"/>
      <c r="R61" s="123">
        <v>3</v>
      </c>
      <c r="S61" s="91">
        <v>10</v>
      </c>
      <c r="T61" s="77"/>
      <c r="U61" s="91">
        <v>10</v>
      </c>
      <c r="V61" s="77"/>
      <c r="W61" s="77"/>
      <c r="X61" s="34"/>
      <c r="Y61" s="35"/>
      <c r="Z61" s="123">
        <f t="shared" si="3"/>
        <v>20</v>
      </c>
      <c r="AA61" s="127"/>
      <c r="AB61" s="127"/>
      <c r="AC61" s="21" t="b">
        <f t="shared" si="44"/>
        <v>0</v>
      </c>
      <c r="AD61" s="22" t="b">
        <f t="shared" si="45"/>
        <v>0</v>
      </c>
      <c r="AE61" s="22" t="b">
        <f t="shared" si="46"/>
        <v>0</v>
      </c>
      <c r="AF61" s="23" t="b">
        <f t="shared" si="47"/>
        <v>0</v>
      </c>
      <c r="AG61" s="24" t="b">
        <f t="shared" si="48"/>
        <v>0</v>
      </c>
      <c r="AH61" s="25" t="b">
        <f t="shared" si="49"/>
        <v>0</v>
      </c>
      <c r="AI61" s="25" t="b">
        <f t="shared" si="50"/>
        <v>0</v>
      </c>
      <c r="AJ61" s="26" t="b">
        <f t="shared" si="51"/>
        <v>0</v>
      </c>
    </row>
    <row r="62" spans="1:36" ht="30.75" customHeight="1">
      <c r="A62" s="235" t="s">
        <v>169</v>
      </c>
      <c r="B62" s="238" t="s">
        <v>51</v>
      </c>
      <c r="C62" s="145" t="s">
        <v>52</v>
      </c>
      <c r="D62" s="142" t="s">
        <v>112</v>
      </c>
      <c r="E62" s="80"/>
      <c r="F62" s="223"/>
      <c r="G62" s="119">
        <v>4</v>
      </c>
      <c r="H62" s="95">
        <v>30</v>
      </c>
      <c r="I62" s="78"/>
      <c r="J62" s="78">
        <v>30</v>
      </c>
      <c r="K62" s="78"/>
      <c r="L62" s="78"/>
      <c r="M62" s="78"/>
      <c r="N62" s="32"/>
      <c r="O62" s="119">
        <f t="shared" si="4"/>
        <v>60</v>
      </c>
      <c r="P62" s="120"/>
      <c r="Q62" s="120"/>
      <c r="R62" s="119">
        <v>4</v>
      </c>
      <c r="S62" s="95">
        <v>10</v>
      </c>
      <c r="T62" s="78"/>
      <c r="U62" s="208">
        <v>10</v>
      </c>
      <c r="V62" s="78"/>
      <c r="W62" s="78"/>
      <c r="X62" s="31"/>
      <c r="Y62" s="32"/>
      <c r="Z62" s="119">
        <f t="shared" si="3"/>
        <v>20</v>
      </c>
      <c r="AA62" s="125"/>
      <c r="AB62" s="125"/>
      <c r="AC62" s="21" t="b">
        <f t="shared" si="44"/>
        <v>0</v>
      </c>
      <c r="AD62" s="22" t="b">
        <f t="shared" si="45"/>
        <v>0</v>
      </c>
      <c r="AE62" s="22" t="b">
        <f t="shared" si="46"/>
        <v>0</v>
      </c>
      <c r="AF62" s="23" t="b">
        <f t="shared" si="47"/>
        <v>0</v>
      </c>
      <c r="AG62" s="24" t="b">
        <f t="shared" si="48"/>
        <v>0</v>
      </c>
      <c r="AH62" s="25" t="b">
        <f t="shared" si="49"/>
        <v>0</v>
      </c>
      <c r="AI62" s="25" t="b">
        <f t="shared" si="50"/>
        <v>0</v>
      </c>
      <c r="AJ62" s="26" t="b">
        <f t="shared" si="51"/>
        <v>0</v>
      </c>
    </row>
    <row r="63" spans="1:36" ht="30" customHeight="1">
      <c r="A63" s="236"/>
      <c r="B63" s="239"/>
      <c r="C63" s="146" t="s">
        <v>53</v>
      </c>
      <c r="D63" s="143" t="s">
        <v>112</v>
      </c>
      <c r="E63" s="82"/>
      <c r="F63" s="223"/>
      <c r="G63" s="121">
        <v>3</v>
      </c>
      <c r="H63" s="36">
        <v>30</v>
      </c>
      <c r="I63" s="37"/>
      <c r="J63" s="37">
        <v>30</v>
      </c>
      <c r="K63" s="37"/>
      <c r="L63" s="37"/>
      <c r="M63" s="37"/>
      <c r="N63" s="38"/>
      <c r="O63" s="121">
        <f t="shared" si="4"/>
        <v>60</v>
      </c>
      <c r="P63" s="122"/>
      <c r="Q63" s="122"/>
      <c r="R63" s="121">
        <v>3</v>
      </c>
      <c r="S63" s="93">
        <v>10</v>
      </c>
      <c r="T63" s="76"/>
      <c r="U63" s="93">
        <v>10</v>
      </c>
      <c r="V63" s="76"/>
      <c r="W63" s="76"/>
      <c r="X63" s="37"/>
      <c r="Y63" s="38"/>
      <c r="Z63" s="121">
        <f t="shared" si="3"/>
        <v>20</v>
      </c>
      <c r="AA63" s="126"/>
      <c r="AB63" s="126"/>
      <c r="AC63" s="21" t="b">
        <f t="shared" si="44"/>
        <v>0</v>
      </c>
      <c r="AD63" s="22" t="b">
        <f t="shared" si="45"/>
        <v>0</v>
      </c>
      <c r="AE63" s="22" t="b">
        <f t="shared" si="46"/>
        <v>0</v>
      </c>
      <c r="AF63" s="23" t="b">
        <f t="shared" si="47"/>
        <v>0</v>
      </c>
      <c r="AG63" s="24" t="b">
        <f t="shared" si="48"/>
        <v>0</v>
      </c>
      <c r="AH63" s="25" t="b">
        <f t="shared" si="49"/>
        <v>0</v>
      </c>
      <c r="AI63" s="25" t="b">
        <f t="shared" si="50"/>
        <v>0</v>
      </c>
      <c r="AJ63" s="26" t="b">
        <f t="shared" si="51"/>
        <v>0</v>
      </c>
    </row>
    <row r="64" spans="1:36" ht="39" customHeight="1" thickBot="1">
      <c r="A64" s="237"/>
      <c r="B64" s="240"/>
      <c r="C64" s="147" t="s">
        <v>54</v>
      </c>
      <c r="D64" s="141" t="s">
        <v>112</v>
      </c>
      <c r="E64" s="84"/>
      <c r="F64" s="223"/>
      <c r="G64" s="123">
        <v>3</v>
      </c>
      <c r="H64" s="33">
        <v>30</v>
      </c>
      <c r="I64" s="34"/>
      <c r="J64" s="34">
        <v>30</v>
      </c>
      <c r="K64" s="34"/>
      <c r="L64" s="34"/>
      <c r="M64" s="34"/>
      <c r="N64" s="35"/>
      <c r="O64" s="123">
        <f t="shared" si="4"/>
        <v>60</v>
      </c>
      <c r="P64" s="124"/>
      <c r="Q64" s="124"/>
      <c r="R64" s="123">
        <v>3</v>
      </c>
      <c r="S64" s="91">
        <v>10</v>
      </c>
      <c r="T64" s="77"/>
      <c r="U64" s="91">
        <v>10</v>
      </c>
      <c r="V64" s="77"/>
      <c r="W64" s="77"/>
      <c r="X64" s="34"/>
      <c r="Y64" s="35"/>
      <c r="Z64" s="123">
        <f t="shared" si="3"/>
        <v>20</v>
      </c>
      <c r="AA64" s="127"/>
      <c r="AB64" s="127"/>
      <c r="AC64" s="21" t="b">
        <f t="shared" si="44"/>
        <v>0</v>
      </c>
      <c r="AD64" s="22" t="b">
        <f t="shared" si="45"/>
        <v>0</v>
      </c>
      <c r="AE64" s="22" t="b">
        <f t="shared" si="46"/>
        <v>0</v>
      </c>
      <c r="AF64" s="23" t="b">
        <f t="shared" si="47"/>
        <v>0</v>
      </c>
      <c r="AG64" s="24" t="b">
        <f t="shared" si="48"/>
        <v>0</v>
      </c>
      <c r="AH64" s="25" t="b">
        <f t="shared" si="49"/>
        <v>0</v>
      </c>
      <c r="AI64" s="25" t="b">
        <f t="shared" si="50"/>
        <v>0</v>
      </c>
      <c r="AJ64" s="26" t="b">
        <f t="shared" si="51"/>
        <v>0</v>
      </c>
    </row>
    <row r="65" spans="1:36" s="54" customFormat="1" ht="13.5" customHeight="1">
      <c r="A65" s="228" t="s">
        <v>176</v>
      </c>
      <c r="B65" s="271" t="s">
        <v>167</v>
      </c>
      <c r="C65" s="145" t="s">
        <v>130</v>
      </c>
      <c r="D65" s="142" t="s">
        <v>112</v>
      </c>
      <c r="E65" s="85"/>
      <c r="F65" s="223"/>
      <c r="G65" s="156">
        <v>4</v>
      </c>
      <c r="H65" s="157">
        <v>15</v>
      </c>
      <c r="I65" s="158"/>
      <c r="J65" s="158">
        <v>45</v>
      </c>
      <c r="K65" s="158"/>
      <c r="L65" s="158"/>
      <c r="M65" s="158"/>
      <c r="N65" s="159"/>
      <c r="O65" s="119">
        <f>SUM(H65:N65)</f>
        <v>60</v>
      </c>
      <c r="P65" s="120"/>
      <c r="Q65" s="120"/>
      <c r="R65" s="156">
        <v>4</v>
      </c>
      <c r="S65" s="97">
        <v>5</v>
      </c>
      <c r="T65" s="98"/>
      <c r="U65" s="98"/>
      <c r="V65" s="98"/>
      <c r="W65" s="98"/>
      <c r="X65" s="52"/>
      <c r="Y65" s="53"/>
      <c r="Z65" s="152">
        <f>SUM(S65:Y65)</f>
        <v>5</v>
      </c>
      <c r="AA65" s="125"/>
      <c r="AB65" s="125"/>
      <c r="AC65" s="21" t="b">
        <f t="shared" si="44"/>
        <v>0</v>
      </c>
      <c r="AD65" s="22" t="b">
        <f t="shared" si="45"/>
        <v>0</v>
      </c>
      <c r="AE65" s="22" t="b">
        <f t="shared" si="46"/>
        <v>0</v>
      </c>
      <c r="AF65" s="23" t="b">
        <f t="shared" si="47"/>
        <v>0</v>
      </c>
      <c r="AG65" s="24" t="b">
        <f t="shared" si="48"/>
        <v>0</v>
      </c>
      <c r="AH65" s="25" t="b">
        <f t="shared" si="49"/>
        <v>0</v>
      </c>
      <c r="AI65" s="25" t="b">
        <f t="shared" si="50"/>
        <v>0</v>
      </c>
      <c r="AJ65" s="26" t="b">
        <f t="shared" si="51"/>
        <v>0</v>
      </c>
    </row>
    <row r="66" spans="1:36" s="54" customFormat="1" ht="13.5" customHeight="1">
      <c r="A66" s="229"/>
      <c r="B66" s="272"/>
      <c r="C66" s="146" t="s">
        <v>131</v>
      </c>
      <c r="D66" s="143" t="s">
        <v>112</v>
      </c>
      <c r="E66" s="86"/>
      <c r="F66" s="223"/>
      <c r="G66" s="160">
        <v>2</v>
      </c>
      <c r="H66" s="161">
        <v>20</v>
      </c>
      <c r="I66" s="162"/>
      <c r="J66" s="162">
        <v>20</v>
      </c>
      <c r="K66" s="162"/>
      <c r="L66" s="162"/>
      <c r="M66" s="162"/>
      <c r="N66" s="163"/>
      <c r="O66" s="121">
        <f>SUM(H66:N66)</f>
        <v>40</v>
      </c>
      <c r="P66" s="122"/>
      <c r="Q66" s="122"/>
      <c r="R66" s="160">
        <v>2</v>
      </c>
      <c r="S66" s="99">
        <v>5</v>
      </c>
      <c r="T66" s="100"/>
      <c r="U66" s="100">
        <v>10</v>
      </c>
      <c r="V66" s="100"/>
      <c r="W66" s="100"/>
      <c r="X66" s="55"/>
      <c r="Y66" s="56"/>
      <c r="Z66" s="154">
        <f>SUM(S66:Y66)</f>
        <v>15</v>
      </c>
      <c r="AA66" s="126"/>
      <c r="AB66" s="126"/>
      <c r="AC66" s="21" t="b">
        <f t="shared" si="44"/>
        <v>0</v>
      </c>
      <c r="AD66" s="22" t="b">
        <f t="shared" si="45"/>
        <v>0</v>
      </c>
      <c r="AE66" s="22" t="b">
        <f t="shared" si="46"/>
        <v>0</v>
      </c>
      <c r="AF66" s="23" t="b">
        <f t="shared" si="47"/>
        <v>0</v>
      </c>
      <c r="AG66" s="24" t="b">
        <f t="shared" si="48"/>
        <v>0</v>
      </c>
      <c r="AH66" s="25" t="b">
        <f t="shared" si="49"/>
        <v>0</v>
      </c>
      <c r="AI66" s="25" t="b">
        <f t="shared" si="50"/>
        <v>0</v>
      </c>
      <c r="AJ66" s="26" t="b">
        <f t="shared" si="51"/>
        <v>0</v>
      </c>
    </row>
    <row r="67" spans="1:36" s="54" customFormat="1" ht="13.5" customHeight="1">
      <c r="A67" s="229"/>
      <c r="B67" s="272"/>
      <c r="C67" s="146" t="s">
        <v>132</v>
      </c>
      <c r="D67" s="144" t="s">
        <v>112</v>
      </c>
      <c r="E67" s="87"/>
      <c r="F67" s="223"/>
      <c r="G67" s="160">
        <v>2</v>
      </c>
      <c r="H67" s="161">
        <v>20</v>
      </c>
      <c r="I67" s="164"/>
      <c r="J67" s="162">
        <v>20</v>
      </c>
      <c r="K67" s="164"/>
      <c r="L67" s="164"/>
      <c r="M67" s="164"/>
      <c r="N67" s="165"/>
      <c r="O67" s="121">
        <f>SUM(H67:N67)</f>
        <v>40</v>
      </c>
      <c r="P67" s="122"/>
      <c r="Q67" s="122"/>
      <c r="R67" s="160">
        <v>2</v>
      </c>
      <c r="S67" s="99">
        <v>5</v>
      </c>
      <c r="T67" s="172"/>
      <c r="U67" s="100">
        <v>10</v>
      </c>
      <c r="V67" s="172"/>
      <c r="W67" s="172"/>
      <c r="X67" s="57"/>
      <c r="Y67" s="57"/>
      <c r="Z67" s="154">
        <f>SUM(S67:Y67)</f>
        <v>15</v>
      </c>
      <c r="AA67" s="126"/>
      <c r="AB67" s="126"/>
      <c r="AC67" s="21" t="b">
        <f t="shared" si="44"/>
        <v>0</v>
      </c>
      <c r="AD67" s="22" t="b">
        <f t="shared" si="45"/>
        <v>0</v>
      </c>
      <c r="AE67" s="22" t="b">
        <f t="shared" si="46"/>
        <v>0</v>
      </c>
      <c r="AF67" s="23" t="b">
        <f t="shared" si="47"/>
        <v>0</v>
      </c>
      <c r="AG67" s="24" t="b">
        <f t="shared" si="48"/>
        <v>0</v>
      </c>
      <c r="AH67" s="25" t="b">
        <f t="shared" si="49"/>
        <v>0</v>
      </c>
      <c r="AI67" s="25" t="b">
        <f t="shared" si="50"/>
        <v>0</v>
      </c>
      <c r="AJ67" s="26" t="b">
        <f t="shared" si="51"/>
        <v>0</v>
      </c>
    </row>
    <row r="68" spans="1:36" s="54" customFormat="1" ht="13.5" customHeight="1" thickBot="1">
      <c r="A68" s="273"/>
      <c r="B68" s="274"/>
      <c r="C68" s="147" t="s">
        <v>133</v>
      </c>
      <c r="D68" s="141" t="s">
        <v>112</v>
      </c>
      <c r="E68" s="88"/>
      <c r="F68" s="224"/>
      <c r="G68" s="166">
        <v>2</v>
      </c>
      <c r="H68" s="167">
        <v>20</v>
      </c>
      <c r="I68" s="168"/>
      <c r="J68" s="169">
        <v>20</v>
      </c>
      <c r="K68" s="168"/>
      <c r="L68" s="168"/>
      <c r="M68" s="168"/>
      <c r="N68" s="170"/>
      <c r="O68" s="123">
        <f>SUM(H68:N68)</f>
        <v>40</v>
      </c>
      <c r="P68" s="122"/>
      <c r="Q68" s="122"/>
      <c r="R68" s="166">
        <v>2</v>
      </c>
      <c r="S68" s="59">
        <v>5</v>
      </c>
      <c r="T68" s="60"/>
      <c r="U68" s="60">
        <v>10</v>
      </c>
      <c r="V68" s="60"/>
      <c r="W68" s="60"/>
      <c r="X68" s="61"/>
      <c r="Y68" s="62"/>
      <c r="Z68" s="155">
        <f>SUM(S68:Y68)</f>
        <v>15</v>
      </c>
      <c r="AA68" s="127"/>
      <c r="AB68" s="127"/>
      <c r="AC68" s="21" t="b">
        <f t="shared" si="44"/>
        <v>0</v>
      </c>
      <c r="AD68" s="22" t="b">
        <f t="shared" si="45"/>
        <v>0</v>
      </c>
      <c r="AE68" s="22" t="b">
        <f t="shared" si="46"/>
        <v>0</v>
      </c>
      <c r="AF68" s="23" t="b">
        <f t="shared" si="47"/>
        <v>0</v>
      </c>
      <c r="AG68" s="24" t="b">
        <f t="shared" si="48"/>
        <v>0</v>
      </c>
      <c r="AH68" s="25" t="b">
        <f t="shared" si="49"/>
        <v>0</v>
      </c>
      <c r="AI68" s="25" t="b">
        <f t="shared" si="50"/>
        <v>0</v>
      </c>
      <c r="AJ68" s="26" t="b">
        <f t="shared" si="51"/>
        <v>0</v>
      </c>
    </row>
    <row r="69" spans="1:36" ht="21" customHeight="1" thickBot="1">
      <c r="A69" s="231" t="s">
        <v>78</v>
      </c>
      <c r="B69" s="232"/>
      <c r="C69" s="232"/>
      <c r="D69" s="232"/>
      <c r="E69" s="233"/>
      <c r="F69" s="222" t="s">
        <v>96</v>
      </c>
      <c r="G69" s="1">
        <f aca="true" t="shared" si="52" ref="G69:O69">G70+G71+G81+G82+G83+G84+G85+G86+G87</f>
        <v>30</v>
      </c>
      <c r="H69" s="1">
        <f t="shared" si="52"/>
        <v>180</v>
      </c>
      <c r="I69" s="1">
        <f t="shared" si="52"/>
        <v>60</v>
      </c>
      <c r="J69" s="1">
        <f t="shared" si="52"/>
        <v>120</v>
      </c>
      <c r="K69" s="1">
        <f t="shared" si="52"/>
        <v>30</v>
      </c>
      <c r="L69" s="1">
        <f t="shared" si="52"/>
        <v>0</v>
      </c>
      <c r="M69" s="1">
        <f t="shared" si="52"/>
        <v>15</v>
      </c>
      <c r="N69" s="1">
        <f t="shared" si="52"/>
        <v>0</v>
      </c>
      <c r="O69" s="1">
        <f t="shared" si="52"/>
        <v>405</v>
      </c>
      <c r="P69" s="1">
        <f>P70+P71+Q81+Q82+Q83+P84+P85+P86</f>
        <v>4</v>
      </c>
      <c r="Q69" s="1">
        <f>Q70+Q71+R81+R82+R83+Q84+Q85+Q86</f>
        <v>11</v>
      </c>
      <c r="R69" s="1">
        <f>R70+R71+R81+R82+R83+R84+R85+R86+R87</f>
        <v>30</v>
      </c>
      <c r="S69" s="1">
        <f aca="true" t="shared" si="53" ref="S69:Y69">S70+S71+S81+S82+S83+S84+S85+S86+S87</f>
        <v>74</v>
      </c>
      <c r="T69" s="1">
        <f t="shared" si="53"/>
        <v>18</v>
      </c>
      <c r="U69" s="1">
        <f t="shared" si="53"/>
        <v>50</v>
      </c>
      <c r="V69" s="1">
        <f t="shared" si="53"/>
        <v>15</v>
      </c>
      <c r="W69" s="1">
        <f t="shared" si="53"/>
        <v>0</v>
      </c>
      <c r="X69" s="1">
        <f t="shared" si="53"/>
        <v>15</v>
      </c>
      <c r="Y69" s="1">
        <f t="shared" si="53"/>
        <v>0</v>
      </c>
      <c r="Z69" s="1">
        <f>Z70+Z71+Z81+Z82+Z83+Z84+Z85+Z86+Z87</f>
        <v>172</v>
      </c>
      <c r="AA69" s="1">
        <f aca="true" t="shared" si="54" ref="AA69:AJ69">AA70+AA71+AB81+AB82+AB83+AA84+AA85+AA86</f>
        <v>4</v>
      </c>
      <c r="AB69" s="1">
        <f t="shared" si="54"/>
        <v>5</v>
      </c>
      <c r="AC69" s="1">
        <f t="shared" si="54"/>
        <v>195</v>
      </c>
      <c r="AD69" s="1">
        <f t="shared" si="54"/>
        <v>16</v>
      </c>
      <c r="AE69" s="1">
        <f t="shared" si="54"/>
        <v>255</v>
      </c>
      <c r="AF69" s="1">
        <f t="shared" si="54"/>
        <v>20</v>
      </c>
      <c r="AG69" s="1">
        <f t="shared" si="54"/>
        <v>85</v>
      </c>
      <c r="AH69" s="1">
        <f t="shared" si="54"/>
        <v>16</v>
      </c>
      <c r="AI69" s="1">
        <f t="shared" si="54"/>
        <v>115</v>
      </c>
      <c r="AJ69" s="1">
        <f t="shared" si="54"/>
        <v>20</v>
      </c>
    </row>
    <row r="70" spans="1:36" ht="24" customHeight="1">
      <c r="A70" s="225" t="s">
        <v>170</v>
      </c>
      <c r="B70" s="243" t="s">
        <v>55</v>
      </c>
      <c r="C70" s="139" t="s">
        <v>56</v>
      </c>
      <c r="D70" s="139" t="s">
        <v>114</v>
      </c>
      <c r="E70" s="18"/>
      <c r="F70" s="223"/>
      <c r="G70" s="119">
        <v>5</v>
      </c>
      <c r="H70" s="95"/>
      <c r="I70" s="78"/>
      <c r="J70" s="78"/>
      <c r="K70" s="78"/>
      <c r="L70" s="78"/>
      <c r="M70" s="78">
        <v>15</v>
      </c>
      <c r="N70" s="32"/>
      <c r="O70" s="119">
        <f t="shared" si="4"/>
        <v>15</v>
      </c>
      <c r="P70" s="120">
        <v>1</v>
      </c>
      <c r="Q70" s="120">
        <v>1</v>
      </c>
      <c r="R70" s="119">
        <v>5</v>
      </c>
      <c r="S70" s="95"/>
      <c r="T70" s="78"/>
      <c r="U70" s="78"/>
      <c r="V70" s="78"/>
      <c r="W70" s="78"/>
      <c r="X70" s="78">
        <v>15</v>
      </c>
      <c r="Y70" s="32"/>
      <c r="Z70" s="119">
        <f t="shared" si="3"/>
        <v>15</v>
      </c>
      <c r="AA70" s="125">
        <f>P70</f>
        <v>1</v>
      </c>
      <c r="AB70" s="125">
        <f>Q70</f>
        <v>1</v>
      </c>
      <c r="AC70" s="21">
        <f t="shared" si="44"/>
        <v>15</v>
      </c>
      <c r="AD70" s="22">
        <f t="shared" si="45"/>
        <v>5</v>
      </c>
      <c r="AE70" s="22">
        <f t="shared" si="46"/>
        <v>15</v>
      </c>
      <c r="AF70" s="23">
        <f t="shared" si="47"/>
        <v>5</v>
      </c>
      <c r="AG70" s="24">
        <f t="shared" si="48"/>
        <v>15</v>
      </c>
      <c r="AH70" s="25">
        <f t="shared" si="49"/>
        <v>5</v>
      </c>
      <c r="AI70" s="25">
        <f t="shared" si="50"/>
        <v>15</v>
      </c>
      <c r="AJ70" s="26">
        <f t="shared" si="51"/>
        <v>5</v>
      </c>
    </row>
    <row r="71" spans="1:36" ht="34.5" customHeight="1" thickBot="1">
      <c r="A71" s="227"/>
      <c r="B71" s="245"/>
      <c r="C71" s="136" t="s">
        <v>44</v>
      </c>
      <c r="D71" s="136" t="s">
        <v>113</v>
      </c>
      <c r="E71" s="44"/>
      <c r="F71" s="223"/>
      <c r="G71" s="123">
        <v>4</v>
      </c>
      <c r="H71" s="207">
        <v>30</v>
      </c>
      <c r="I71" s="77"/>
      <c r="J71" s="77"/>
      <c r="K71" s="206">
        <v>30</v>
      </c>
      <c r="L71" s="77"/>
      <c r="M71" s="77"/>
      <c r="N71" s="35"/>
      <c r="O71" s="123">
        <f t="shared" si="4"/>
        <v>60</v>
      </c>
      <c r="P71" s="124"/>
      <c r="Q71" s="124">
        <v>1</v>
      </c>
      <c r="R71" s="123">
        <v>4</v>
      </c>
      <c r="S71" s="197">
        <v>15</v>
      </c>
      <c r="T71" s="77"/>
      <c r="U71" s="77"/>
      <c r="V71" s="206">
        <v>15</v>
      </c>
      <c r="W71" s="77"/>
      <c r="X71" s="77"/>
      <c r="Y71" s="35"/>
      <c r="Z71" s="123">
        <f t="shared" si="3"/>
        <v>30</v>
      </c>
      <c r="AA71" s="127"/>
      <c r="AB71" s="127">
        <f>Q71</f>
        <v>1</v>
      </c>
      <c r="AC71" s="21" t="b">
        <f t="shared" si="44"/>
        <v>0</v>
      </c>
      <c r="AD71" s="22" t="b">
        <f t="shared" si="45"/>
        <v>0</v>
      </c>
      <c r="AE71" s="22">
        <f t="shared" si="46"/>
        <v>60</v>
      </c>
      <c r="AF71" s="23">
        <f t="shared" si="47"/>
        <v>4</v>
      </c>
      <c r="AG71" s="24" t="b">
        <f t="shared" si="48"/>
        <v>0</v>
      </c>
      <c r="AH71" s="25" t="b">
        <f t="shared" si="49"/>
        <v>0</v>
      </c>
      <c r="AI71" s="25">
        <f t="shared" si="50"/>
        <v>30</v>
      </c>
      <c r="AJ71" s="26">
        <f t="shared" si="51"/>
        <v>4</v>
      </c>
    </row>
    <row r="72" spans="1:36" s="69" customFormat="1" ht="22.5" customHeight="1">
      <c r="A72" s="253" t="s">
        <v>149</v>
      </c>
      <c r="B72" s="265"/>
      <c r="C72" s="173" t="s">
        <v>145</v>
      </c>
      <c r="D72" s="67" t="s">
        <v>113</v>
      </c>
      <c r="E72" s="186"/>
      <c r="F72" s="223"/>
      <c r="G72" s="119">
        <v>2</v>
      </c>
      <c r="H72" s="95"/>
      <c r="I72" s="78">
        <v>30</v>
      </c>
      <c r="J72" s="78"/>
      <c r="K72" s="78"/>
      <c r="L72" s="78"/>
      <c r="M72" s="78"/>
      <c r="N72" s="32"/>
      <c r="O72" s="119">
        <f t="shared" si="4"/>
        <v>30</v>
      </c>
      <c r="P72" s="120"/>
      <c r="Q72" s="120">
        <v>1</v>
      </c>
      <c r="R72" s="119">
        <v>2</v>
      </c>
      <c r="S72" s="95"/>
      <c r="T72" s="78">
        <v>9</v>
      </c>
      <c r="U72" s="78"/>
      <c r="V72" s="78"/>
      <c r="W72" s="78"/>
      <c r="X72" s="78"/>
      <c r="Y72" s="68"/>
      <c r="Z72" s="119">
        <f t="shared" si="3"/>
        <v>9</v>
      </c>
      <c r="AA72" s="125"/>
      <c r="AB72" s="125">
        <f>Q72</f>
        <v>1</v>
      </c>
      <c r="AC72" s="21" t="b">
        <f aca="true" t="shared" si="55" ref="AC72:AC103">IF(P72=1,SUM(H72:N72))</f>
        <v>0</v>
      </c>
      <c r="AD72" s="22" t="b">
        <f aca="true" t="shared" si="56" ref="AD72:AD103">IF(P72=1,G72)</f>
        <v>0</v>
      </c>
      <c r="AE72" s="22">
        <f aca="true" t="shared" si="57" ref="AE72:AE103">IF(Q72=1,SUM(H72:N72))</f>
        <v>30</v>
      </c>
      <c r="AF72" s="23">
        <f aca="true" t="shared" si="58" ref="AF72:AF103">IF(Q72=1,G72)</f>
        <v>2</v>
      </c>
      <c r="AG72" s="24" t="b">
        <f aca="true" t="shared" si="59" ref="AG72:AG103">IF(AA72=1,SUM(S72:Y72))</f>
        <v>0</v>
      </c>
      <c r="AH72" s="25" t="b">
        <f aca="true" t="shared" si="60" ref="AH72:AH103">IF(AA72=1,R72)</f>
        <v>0</v>
      </c>
      <c r="AI72" s="25">
        <f aca="true" t="shared" si="61" ref="AI72:AI103">IF(AB72=1,SUM(S72:Y72))</f>
        <v>9</v>
      </c>
      <c r="AJ72" s="26">
        <f aca="true" t="shared" si="62" ref="AJ72:AJ103">IF(AB72=1,R72)</f>
        <v>2</v>
      </c>
    </row>
    <row r="73" spans="1:36" s="69" customFormat="1" ht="22.5" customHeight="1">
      <c r="A73" s="254"/>
      <c r="B73" s="266"/>
      <c r="C73" s="174" t="s">
        <v>145</v>
      </c>
      <c r="D73" s="70" t="s">
        <v>113</v>
      </c>
      <c r="E73" s="187"/>
      <c r="F73" s="223"/>
      <c r="G73" s="121">
        <v>2</v>
      </c>
      <c r="H73" s="93">
        <v>30</v>
      </c>
      <c r="I73" s="76"/>
      <c r="J73" s="76"/>
      <c r="K73" s="76"/>
      <c r="L73" s="76"/>
      <c r="M73" s="76"/>
      <c r="N73" s="38"/>
      <c r="O73" s="121">
        <f t="shared" si="4"/>
        <v>30</v>
      </c>
      <c r="P73" s="122"/>
      <c r="Q73" s="122">
        <v>1</v>
      </c>
      <c r="R73" s="121">
        <v>2</v>
      </c>
      <c r="S73" s="93">
        <v>9</v>
      </c>
      <c r="T73" s="76"/>
      <c r="U73" s="76"/>
      <c r="V73" s="76"/>
      <c r="W73" s="76"/>
      <c r="X73" s="76"/>
      <c r="Y73" s="71"/>
      <c r="Z73" s="121">
        <f t="shared" si="3"/>
        <v>9</v>
      </c>
      <c r="AA73" s="126"/>
      <c r="AB73" s="126">
        <f>Q73</f>
        <v>1</v>
      </c>
      <c r="AC73" s="21" t="b">
        <f t="shared" si="55"/>
        <v>0</v>
      </c>
      <c r="AD73" s="22" t="b">
        <f t="shared" si="56"/>
        <v>0</v>
      </c>
      <c r="AE73" s="22">
        <f t="shared" si="57"/>
        <v>30</v>
      </c>
      <c r="AF73" s="23">
        <f t="shared" si="58"/>
        <v>2</v>
      </c>
      <c r="AG73" s="24" t="b">
        <f t="shared" si="59"/>
        <v>0</v>
      </c>
      <c r="AH73" s="25" t="b">
        <f t="shared" si="60"/>
        <v>0</v>
      </c>
      <c r="AI73" s="25">
        <f t="shared" si="61"/>
        <v>9</v>
      </c>
      <c r="AJ73" s="26">
        <f t="shared" si="62"/>
        <v>2</v>
      </c>
    </row>
    <row r="74" spans="1:36" s="69" customFormat="1" ht="22.5" customHeight="1" thickBot="1">
      <c r="A74" s="268"/>
      <c r="B74" s="267"/>
      <c r="C74" s="175" t="s">
        <v>145</v>
      </c>
      <c r="D74" s="72" t="s">
        <v>113</v>
      </c>
      <c r="E74" s="188"/>
      <c r="F74" s="223"/>
      <c r="G74" s="123">
        <v>2</v>
      </c>
      <c r="H74" s="91"/>
      <c r="I74" s="77">
        <v>30</v>
      </c>
      <c r="J74" s="77"/>
      <c r="K74" s="77"/>
      <c r="L74" s="77"/>
      <c r="M74" s="77"/>
      <c r="N74" s="35"/>
      <c r="O74" s="123">
        <f t="shared" si="4"/>
        <v>30</v>
      </c>
      <c r="P74" s="124"/>
      <c r="Q74" s="124">
        <v>1</v>
      </c>
      <c r="R74" s="123">
        <v>2</v>
      </c>
      <c r="S74" s="91"/>
      <c r="T74" s="77">
        <v>9</v>
      </c>
      <c r="U74" s="77"/>
      <c r="V74" s="77"/>
      <c r="W74" s="77"/>
      <c r="X74" s="77"/>
      <c r="Y74" s="73"/>
      <c r="Z74" s="123">
        <f t="shared" si="3"/>
        <v>9</v>
      </c>
      <c r="AA74" s="127"/>
      <c r="AB74" s="127">
        <f>Q74</f>
        <v>1</v>
      </c>
      <c r="AC74" s="21" t="b">
        <f t="shared" si="55"/>
        <v>0</v>
      </c>
      <c r="AD74" s="22" t="b">
        <f t="shared" si="56"/>
        <v>0</v>
      </c>
      <c r="AE74" s="22">
        <f t="shared" si="57"/>
        <v>30</v>
      </c>
      <c r="AF74" s="23">
        <f t="shared" si="58"/>
        <v>2</v>
      </c>
      <c r="AG74" s="24" t="b">
        <f t="shared" si="59"/>
        <v>0</v>
      </c>
      <c r="AH74" s="25" t="b">
        <f t="shared" si="60"/>
        <v>0</v>
      </c>
      <c r="AI74" s="25">
        <f t="shared" si="61"/>
        <v>9</v>
      </c>
      <c r="AJ74" s="26">
        <f t="shared" si="62"/>
        <v>2</v>
      </c>
    </row>
    <row r="75" spans="1:36" s="69" customFormat="1" ht="22.5" customHeight="1">
      <c r="A75" s="253" t="s">
        <v>151</v>
      </c>
      <c r="B75" s="265"/>
      <c r="C75" s="173" t="s">
        <v>146</v>
      </c>
      <c r="D75" s="67" t="s">
        <v>113</v>
      </c>
      <c r="E75" s="186"/>
      <c r="F75" s="223"/>
      <c r="G75" s="119">
        <v>2</v>
      </c>
      <c r="H75" s="95"/>
      <c r="I75" s="78">
        <v>30</v>
      </c>
      <c r="J75" s="78"/>
      <c r="K75" s="78"/>
      <c r="L75" s="78"/>
      <c r="M75" s="78"/>
      <c r="N75" s="32"/>
      <c r="O75" s="119">
        <f t="shared" si="4"/>
        <v>30</v>
      </c>
      <c r="P75" s="120"/>
      <c r="Q75" s="120"/>
      <c r="R75" s="119">
        <v>2</v>
      </c>
      <c r="S75" s="95"/>
      <c r="T75" s="78">
        <v>9</v>
      </c>
      <c r="U75" s="78"/>
      <c r="V75" s="78"/>
      <c r="W75" s="78"/>
      <c r="X75" s="78"/>
      <c r="Y75" s="68"/>
      <c r="Z75" s="119">
        <f aca="true" t="shared" si="63" ref="Z75:Z100">SUM(S75:Y75)</f>
        <v>9</v>
      </c>
      <c r="AA75" s="125"/>
      <c r="AB75" s="125"/>
      <c r="AC75" s="21" t="b">
        <f t="shared" si="55"/>
        <v>0</v>
      </c>
      <c r="AD75" s="22" t="b">
        <f t="shared" si="56"/>
        <v>0</v>
      </c>
      <c r="AE75" s="22" t="b">
        <f t="shared" si="57"/>
        <v>0</v>
      </c>
      <c r="AF75" s="23" t="b">
        <f t="shared" si="58"/>
        <v>0</v>
      </c>
      <c r="AG75" s="24" t="b">
        <f t="shared" si="59"/>
        <v>0</v>
      </c>
      <c r="AH75" s="25" t="b">
        <f t="shared" si="60"/>
        <v>0</v>
      </c>
      <c r="AI75" s="25" t="b">
        <f t="shared" si="61"/>
        <v>0</v>
      </c>
      <c r="AJ75" s="26" t="b">
        <f t="shared" si="62"/>
        <v>0</v>
      </c>
    </row>
    <row r="76" spans="1:36" s="69" customFormat="1" ht="22.5" customHeight="1">
      <c r="A76" s="254"/>
      <c r="B76" s="266"/>
      <c r="C76" s="174" t="s">
        <v>146</v>
      </c>
      <c r="D76" s="70" t="s">
        <v>113</v>
      </c>
      <c r="E76" s="187"/>
      <c r="F76" s="223"/>
      <c r="G76" s="121">
        <v>2</v>
      </c>
      <c r="H76" s="93">
        <v>30</v>
      </c>
      <c r="I76" s="76"/>
      <c r="J76" s="76"/>
      <c r="K76" s="76"/>
      <c r="L76" s="76"/>
      <c r="M76" s="76"/>
      <c r="N76" s="38"/>
      <c r="O76" s="121">
        <f aca="true" t="shared" si="64" ref="O76:O100">SUM(H76:N76)</f>
        <v>30</v>
      </c>
      <c r="P76" s="122"/>
      <c r="Q76" s="122"/>
      <c r="R76" s="121">
        <v>2</v>
      </c>
      <c r="S76" s="93">
        <v>9</v>
      </c>
      <c r="T76" s="76"/>
      <c r="U76" s="76"/>
      <c r="V76" s="76"/>
      <c r="W76" s="76"/>
      <c r="X76" s="76"/>
      <c r="Y76" s="71"/>
      <c r="Z76" s="121">
        <f t="shared" si="63"/>
        <v>9</v>
      </c>
      <c r="AA76" s="126"/>
      <c r="AB76" s="126"/>
      <c r="AC76" s="21" t="b">
        <f t="shared" si="55"/>
        <v>0</v>
      </c>
      <c r="AD76" s="22" t="b">
        <f t="shared" si="56"/>
        <v>0</v>
      </c>
      <c r="AE76" s="22" t="b">
        <f t="shared" si="57"/>
        <v>0</v>
      </c>
      <c r="AF76" s="23" t="b">
        <f t="shared" si="58"/>
        <v>0</v>
      </c>
      <c r="AG76" s="24" t="b">
        <f t="shared" si="59"/>
        <v>0</v>
      </c>
      <c r="AH76" s="25" t="b">
        <f t="shared" si="60"/>
        <v>0</v>
      </c>
      <c r="AI76" s="25" t="b">
        <f t="shared" si="61"/>
        <v>0</v>
      </c>
      <c r="AJ76" s="26" t="b">
        <f t="shared" si="62"/>
        <v>0</v>
      </c>
    </row>
    <row r="77" spans="1:36" s="69" customFormat="1" ht="22.5" customHeight="1" thickBot="1">
      <c r="A77" s="268"/>
      <c r="B77" s="267"/>
      <c r="C77" s="175" t="s">
        <v>146</v>
      </c>
      <c r="D77" s="72" t="s">
        <v>113</v>
      </c>
      <c r="E77" s="188"/>
      <c r="F77" s="223"/>
      <c r="G77" s="123">
        <v>2</v>
      </c>
      <c r="H77" s="91"/>
      <c r="I77" s="77">
        <v>30</v>
      </c>
      <c r="J77" s="77"/>
      <c r="K77" s="77"/>
      <c r="L77" s="77"/>
      <c r="M77" s="77"/>
      <c r="N77" s="35"/>
      <c r="O77" s="123">
        <f t="shared" si="64"/>
        <v>30</v>
      </c>
      <c r="P77" s="124"/>
      <c r="Q77" s="124"/>
      <c r="R77" s="123">
        <v>2</v>
      </c>
      <c r="S77" s="91"/>
      <c r="T77" s="77">
        <v>9</v>
      </c>
      <c r="U77" s="77"/>
      <c r="V77" s="77"/>
      <c r="W77" s="77"/>
      <c r="X77" s="77"/>
      <c r="Y77" s="73"/>
      <c r="Z77" s="123">
        <f t="shared" si="63"/>
        <v>9</v>
      </c>
      <c r="AA77" s="127"/>
      <c r="AB77" s="127"/>
      <c r="AC77" s="21" t="b">
        <f t="shared" si="55"/>
        <v>0</v>
      </c>
      <c r="AD77" s="22" t="b">
        <f t="shared" si="56"/>
        <v>0</v>
      </c>
      <c r="AE77" s="22" t="b">
        <f t="shared" si="57"/>
        <v>0</v>
      </c>
      <c r="AF77" s="23" t="b">
        <f t="shared" si="58"/>
        <v>0</v>
      </c>
      <c r="AG77" s="24" t="b">
        <f t="shared" si="59"/>
        <v>0</v>
      </c>
      <c r="AH77" s="25" t="b">
        <f t="shared" si="60"/>
        <v>0</v>
      </c>
      <c r="AI77" s="25" t="b">
        <f t="shared" si="61"/>
        <v>0</v>
      </c>
      <c r="AJ77" s="26" t="b">
        <f t="shared" si="62"/>
        <v>0</v>
      </c>
    </row>
    <row r="78" spans="1:36" s="69" customFormat="1" ht="22.5" customHeight="1">
      <c r="A78" s="253" t="s">
        <v>171</v>
      </c>
      <c r="B78" s="265"/>
      <c r="C78" s="173" t="s">
        <v>147</v>
      </c>
      <c r="D78" s="67" t="s">
        <v>113</v>
      </c>
      <c r="E78" s="186"/>
      <c r="F78" s="223"/>
      <c r="G78" s="119">
        <v>2</v>
      </c>
      <c r="H78" s="95"/>
      <c r="I78" s="78">
        <v>30</v>
      </c>
      <c r="J78" s="78"/>
      <c r="K78" s="78"/>
      <c r="L78" s="78"/>
      <c r="M78" s="78"/>
      <c r="N78" s="32"/>
      <c r="O78" s="119">
        <f t="shared" si="64"/>
        <v>30</v>
      </c>
      <c r="P78" s="120"/>
      <c r="Q78" s="120"/>
      <c r="R78" s="119">
        <v>2</v>
      </c>
      <c r="S78" s="95"/>
      <c r="T78" s="78">
        <v>9</v>
      </c>
      <c r="U78" s="78"/>
      <c r="V78" s="78"/>
      <c r="W78" s="78"/>
      <c r="X78" s="78"/>
      <c r="Y78" s="68"/>
      <c r="Z78" s="119">
        <f t="shared" si="63"/>
        <v>9</v>
      </c>
      <c r="AA78" s="125"/>
      <c r="AB78" s="125"/>
      <c r="AC78" s="21" t="b">
        <f t="shared" si="55"/>
        <v>0</v>
      </c>
      <c r="AD78" s="22" t="b">
        <f t="shared" si="56"/>
        <v>0</v>
      </c>
      <c r="AE78" s="22" t="b">
        <f t="shared" si="57"/>
        <v>0</v>
      </c>
      <c r="AF78" s="23" t="b">
        <f t="shared" si="58"/>
        <v>0</v>
      </c>
      <c r="AG78" s="24" t="b">
        <f t="shared" si="59"/>
        <v>0</v>
      </c>
      <c r="AH78" s="25" t="b">
        <f t="shared" si="60"/>
        <v>0</v>
      </c>
      <c r="AI78" s="25" t="b">
        <f t="shared" si="61"/>
        <v>0</v>
      </c>
      <c r="AJ78" s="26" t="b">
        <f t="shared" si="62"/>
        <v>0</v>
      </c>
    </row>
    <row r="79" spans="1:36" s="69" customFormat="1" ht="22.5" customHeight="1">
      <c r="A79" s="254"/>
      <c r="B79" s="266"/>
      <c r="C79" s="174" t="s">
        <v>147</v>
      </c>
      <c r="D79" s="70" t="s">
        <v>113</v>
      </c>
      <c r="E79" s="187"/>
      <c r="F79" s="223"/>
      <c r="G79" s="121">
        <v>2</v>
      </c>
      <c r="H79" s="93">
        <v>30</v>
      </c>
      <c r="I79" s="76"/>
      <c r="J79" s="76"/>
      <c r="K79" s="76"/>
      <c r="L79" s="76"/>
      <c r="M79" s="76"/>
      <c r="N79" s="38"/>
      <c r="O79" s="121">
        <f t="shared" si="64"/>
        <v>30</v>
      </c>
      <c r="P79" s="122"/>
      <c r="Q79" s="122"/>
      <c r="R79" s="121">
        <v>2</v>
      </c>
      <c r="S79" s="93">
        <v>9</v>
      </c>
      <c r="T79" s="76"/>
      <c r="U79" s="76"/>
      <c r="V79" s="76"/>
      <c r="W79" s="76"/>
      <c r="X79" s="76"/>
      <c r="Y79" s="71"/>
      <c r="Z79" s="121">
        <f t="shared" si="63"/>
        <v>9</v>
      </c>
      <c r="AA79" s="126"/>
      <c r="AB79" s="126"/>
      <c r="AC79" s="21" t="b">
        <f t="shared" si="55"/>
        <v>0</v>
      </c>
      <c r="AD79" s="22" t="b">
        <f t="shared" si="56"/>
        <v>0</v>
      </c>
      <c r="AE79" s="22" t="b">
        <f t="shared" si="57"/>
        <v>0</v>
      </c>
      <c r="AF79" s="23" t="b">
        <f t="shared" si="58"/>
        <v>0</v>
      </c>
      <c r="AG79" s="24" t="b">
        <f t="shared" si="59"/>
        <v>0</v>
      </c>
      <c r="AH79" s="25" t="b">
        <f t="shared" si="60"/>
        <v>0</v>
      </c>
      <c r="AI79" s="25" t="b">
        <f t="shared" si="61"/>
        <v>0</v>
      </c>
      <c r="AJ79" s="26" t="b">
        <f t="shared" si="62"/>
        <v>0</v>
      </c>
    </row>
    <row r="80" spans="1:36" s="69" customFormat="1" ht="22.5" customHeight="1" thickBot="1">
      <c r="A80" s="268"/>
      <c r="B80" s="267"/>
      <c r="C80" s="175" t="s">
        <v>147</v>
      </c>
      <c r="D80" s="72" t="s">
        <v>113</v>
      </c>
      <c r="E80" s="188"/>
      <c r="F80" s="223"/>
      <c r="G80" s="123">
        <v>2</v>
      </c>
      <c r="H80" s="91"/>
      <c r="I80" s="77">
        <v>30</v>
      </c>
      <c r="J80" s="77"/>
      <c r="K80" s="77"/>
      <c r="L80" s="77"/>
      <c r="M80" s="77"/>
      <c r="N80" s="35"/>
      <c r="O80" s="123">
        <f t="shared" si="64"/>
        <v>30</v>
      </c>
      <c r="P80" s="124"/>
      <c r="Q80" s="124"/>
      <c r="R80" s="123">
        <v>2</v>
      </c>
      <c r="S80" s="91"/>
      <c r="T80" s="77">
        <v>9</v>
      </c>
      <c r="U80" s="77"/>
      <c r="V80" s="77"/>
      <c r="W80" s="77"/>
      <c r="X80" s="77"/>
      <c r="Y80" s="73"/>
      <c r="Z80" s="123">
        <f t="shared" si="63"/>
        <v>9</v>
      </c>
      <c r="AA80" s="127"/>
      <c r="AB80" s="127"/>
      <c r="AC80" s="21" t="b">
        <f t="shared" si="55"/>
        <v>0</v>
      </c>
      <c r="AD80" s="22" t="b">
        <f t="shared" si="56"/>
        <v>0</v>
      </c>
      <c r="AE80" s="22" t="b">
        <f t="shared" si="57"/>
        <v>0</v>
      </c>
      <c r="AF80" s="23" t="b">
        <f t="shared" si="58"/>
        <v>0</v>
      </c>
      <c r="AG80" s="24" t="b">
        <f t="shared" si="59"/>
        <v>0</v>
      </c>
      <c r="AH80" s="25" t="b">
        <f t="shared" si="60"/>
        <v>0</v>
      </c>
      <c r="AI80" s="25" t="b">
        <f t="shared" si="61"/>
        <v>0</v>
      </c>
      <c r="AJ80" s="26" t="b">
        <f t="shared" si="62"/>
        <v>0</v>
      </c>
    </row>
    <row r="81" spans="1:36" s="69" customFormat="1" ht="22.5" customHeight="1">
      <c r="A81" s="253" t="s">
        <v>172</v>
      </c>
      <c r="B81" s="265"/>
      <c r="C81" s="173" t="s">
        <v>148</v>
      </c>
      <c r="D81" s="67" t="s">
        <v>113</v>
      </c>
      <c r="E81" s="186"/>
      <c r="F81" s="223"/>
      <c r="G81" s="119">
        <v>2</v>
      </c>
      <c r="H81" s="95"/>
      <c r="I81" s="78">
        <v>30</v>
      </c>
      <c r="J81" s="78"/>
      <c r="K81" s="78"/>
      <c r="L81" s="78"/>
      <c r="M81" s="78"/>
      <c r="N81" s="32"/>
      <c r="O81" s="119">
        <f t="shared" si="64"/>
        <v>30</v>
      </c>
      <c r="P81" s="120"/>
      <c r="Q81" s="120"/>
      <c r="R81" s="119">
        <v>2</v>
      </c>
      <c r="S81" s="95"/>
      <c r="T81" s="78">
        <v>9</v>
      </c>
      <c r="U81" s="78"/>
      <c r="V81" s="78"/>
      <c r="W81" s="78"/>
      <c r="X81" s="78"/>
      <c r="Y81" s="68"/>
      <c r="Z81" s="119">
        <f t="shared" si="63"/>
        <v>9</v>
      </c>
      <c r="AA81" s="125"/>
      <c r="AB81" s="125"/>
      <c r="AC81" s="21" t="b">
        <f t="shared" si="55"/>
        <v>0</v>
      </c>
      <c r="AD81" s="22" t="b">
        <f t="shared" si="56"/>
        <v>0</v>
      </c>
      <c r="AE81" s="22" t="b">
        <f t="shared" si="57"/>
        <v>0</v>
      </c>
      <c r="AF81" s="23" t="b">
        <f t="shared" si="58"/>
        <v>0</v>
      </c>
      <c r="AG81" s="24" t="b">
        <f t="shared" si="59"/>
        <v>0</v>
      </c>
      <c r="AH81" s="25" t="b">
        <f t="shared" si="60"/>
        <v>0</v>
      </c>
      <c r="AI81" s="25" t="b">
        <f t="shared" si="61"/>
        <v>0</v>
      </c>
      <c r="AJ81" s="26" t="b">
        <f t="shared" si="62"/>
        <v>0</v>
      </c>
    </row>
    <row r="82" spans="1:36" s="69" customFormat="1" ht="22.5" customHeight="1">
      <c r="A82" s="254"/>
      <c r="B82" s="266"/>
      <c r="C82" s="174" t="s">
        <v>148</v>
      </c>
      <c r="D82" s="70" t="s">
        <v>113</v>
      </c>
      <c r="E82" s="187"/>
      <c r="F82" s="223"/>
      <c r="G82" s="121">
        <v>2</v>
      </c>
      <c r="H82" s="93">
        <v>30</v>
      </c>
      <c r="I82" s="76"/>
      <c r="J82" s="76"/>
      <c r="K82" s="76"/>
      <c r="L82" s="76"/>
      <c r="M82" s="76"/>
      <c r="N82" s="38"/>
      <c r="O82" s="121">
        <f t="shared" si="64"/>
        <v>30</v>
      </c>
      <c r="P82" s="122"/>
      <c r="Q82" s="122"/>
      <c r="R82" s="121">
        <v>2</v>
      </c>
      <c r="S82" s="93">
        <v>9</v>
      </c>
      <c r="T82" s="76"/>
      <c r="U82" s="76"/>
      <c r="V82" s="76"/>
      <c r="W82" s="76"/>
      <c r="X82" s="76"/>
      <c r="Y82" s="71"/>
      <c r="Z82" s="121">
        <f t="shared" si="63"/>
        <v>9</v>
      </c>
      <c r="AA82" s="126"/>
      <c r="AB82" s="126"/>
      <c r="AC82" s="21" t="b">
        <f t="shared" si="55"/>
        <v>0</v>
      </c>
      <c r="AD82" s="22" t="b">
        <f t="shared" si="56"/>
        <v>0</v>
      </c>
      <c r="AE82" s="22" t="b">
        <f t="shared" si="57"/>
        <v>0</v>
      </c>
      <c r="AF82" s="23" t="b">
        <f t="shared" si="58"/>
        <v>0</v>
      </c>
      <c r="AG82" s="24" t="b">
        <f t="shared" si="59"/>
        <v>0</v>
      </c>
      <c r="AH82" s="25" t="b">
        <f t="shared" si="60"/>
        <v>0</v>
      </c>
      <c r="AI82" s="25" t="b">
        <f t="shared" si="61"/>
        <v>0</v>
      </c>
      <c r="AJ82" s="26" t="b">
        <f t="shared" si="62"/>
        <v>0</v>
      </c>
    </row>
    <row r="83" spans="1:36" s="69" customFormat="1" ht="22.5" customHeight="1" thickBot="1">
      <c r="A83" s="268"/>
      <c r="B83" s="267"/>
      <c r="C83" s="175" t="s">
        <v>148</v>
      </c>
      <c r="D83" s="72" t="s">
        <v>113</v>
      </c>
      <c r="E83" s="188"/>
      <c r="F83" s="223"/>
      <c r="G83" s="123">
        <v>2</v>
      </c>
      <c r="H83" s="91"/>
      <c r="I83" s="77">
        <v>30</v>
      </c>
      <c r="J83" s="77"/>
      <c r="K83" s="77"/>
      <c r="L83" s="77"/>
      <c r="M83" s="77"/>
      <c r="N83" s="35"/>
      <c r="O83" s="123">
        <f t="shared" si="64"/>
        <v>30</v>
      </c>
      <c r="P83" s="124"/>
      <c r="Q83" s="124"/>
      <c r="R83" s="123">
        <v>2</v>
      </c>
      <c r="S83" s="91"/>
      <c r="T83" s="77">
        <v>9</v>
      </c>
      <c r="U83" s="77"/>
      <c r="V83" s="77"/>
      <c r="W83" s="77"/>
      <c r="X83" s="77"/>
      <c r="Y83" s="73"/>
      <c r="Z83" s="123">
        <f t="shared" si="63"/>
        <v>9</v>
      </c>
      <c r="AA83" s="127"/>
      <c r="AB83" s="127"/>
      <c r="AC83" s="21" t="b">
        <f t="shared" si="55"/>
        <v>0</v>
      </c>
      <c r="AD83" s="22" t="b">
        <f t="shared" si="56"/>
        <v>0</v>
      </c>
      <c r="AE83" s="22" t="b">
        <f t="shared" si="57"/>
        <v>0</v>
      </c>
      <c r="AF83" s="23" t="b">
        <f t="shared" si="58"/>
        <v>0</v>
      </c>
      <c r="AG83" s="24" t="b">
        <f t="shared" si="59"/>
        <v>0</v>
      </c>
      <c r="AH83" s="25" t="b">
        <f t="shared" si="60"/>
        <v>0</v>
      </c>
      <c r="AI83" s="25" t="b">
        <f t="shared" si="61"/>
        <v>0</v>
      </c>
      <c r="AJ83" s="26" t="b">
        <f t="shared" si="62"/>
        <v>0</v>
      </c>
    </row>
    <row r="84" spans="1:36" ht="29.25" customHeight="1">
      <c r="A84" s="253" t="s">
        <v>173</v>
      </c>
      <c r="B84" s="265" t="s">
        <v>155</v>
      </c>
      <c r="C84" s="145" t="s">
        <v>154</v>
      </c>
      <c r="D84" s="142" t="s">
        <v>112</v>
      </c>
      <c r="E84" s="178"/>
      <c r="F84" s="223"/>
      <c r="G84" s="119">
        <v>4</v>
      </c>
      <c r="H84" s="95">
        <v>30</v>
      </c>
      <c r="I84" s="78"/>
      <c r="J84" s="78">
        <v>30</v>
      </c>
      <c r="K84" s="78"/>
      <c r="L84" s="78"/>
      <c r="M84" s="78"/>
      <c r="N84" s="32"/>
      <c r="O84" s="119">
        <f t="shared" si="64"/>
        <v>60</v>
      </c>
      <c r="P84" s="120">
        <v>1</v>
      </c>
      <c r="Q84" s="120">
        <v>1</v>
      </c>
      <c r="R84" s="119">
        <v>4</v>
      </c>
      <c r="S84" s="209">
        <v>15</v>
      </c>
      <c r="T84" s="78"/>
      <c r="U84" s="209">
        <v>15</v>
      </c>
      <c r="V84" s="78"/>
      <c r="W84" s="78"/>
      <c r="X84" s="78"/>
      <c r="Y84" s="32"/>
      <c r="Z84" s="119">
        <f t="shared" si="63"/>
        <v>30</v>
      </c>
      <c r="AA84" s="125">
        <f aca="true" t="shared" si="65" ref="AA84:AB87">P84</f>
        <v>1</v>
      </c>
      <c r="AB84" s="125">
        <f t="shared" si="65"/>
        <v>1</v>
      </c>
      <c r="AC84" s="21">
        <f t="shared" si="55"/>
        <v>60</v>
      </c>
      <c r="AD84" s="22">
        <f t="shared" si="56"/>
        <v>4</v>
      </c>
      <c r="AE84" s="22">
        <f t="shared" si="57"/>
        <v>60</v>
      </c>
      <c r="AF84" s="23">
        <f t="shared" si="58"/>
        <v>4</v>
      </c>
      <c r="AG84" s="24">
        <f t="shared" si="59"/>
        <v>30</v>
      </c>
      <c r="AH84" s="25">
        <f t="shared" si="60"/>
        <v>4</v>
      </c>
      <c r="AI84" s="25">
        <f t="shared" si="61"/>
        <v>30</v>
      </c>
      <c r="AJ84" s="26">
        <f t="shared" si="62"/>
        <v>4</v>
      </c>
    </row>
    <row r="85" spans="1:36" ht="35.25" customHeight="1">
      <c r="A85" s="254"/>
      <c r="B85" s="266"/>
      <c r="C85" s="146" t="s">
        <v>58</v>
      </c>
      <c r="D85" s="143" t="s">
        <v>112</v>
      </c>
      <c r="E85" s="179"/>
      <c r="F85" s="223"/>
      <c r="G85" s="121">
        <v>4</v>
      </c>
      <c r="H85" s="93">
        <v>30</v>
      </c>
      <c r="I85" s="76"/>
      <c r="J85" s="76">
        <v>30</v>
      </c>
      <c r="K85" s="76"/>
      <c r="L85" s="76"/>
      <c r="M85" s="76"/>
      <c r="N85" s="38"/>
      <c r="O85" s="121">
        <f t="shared" si="64"/>
        <v>60</v>
      </c>
      <c r="P85" s="122">
        <v>1</v>
      </c>
      <c r="Q85" s="122">
        <v>1</v>
      </c>
      <c r="R85" s="121">
        <v>4</v>
      </c>
      <c r="S85" s="93">
        <v>10</v>
      </c>
      <c r="T85" s="76"/>
      <c r="U85" s="201">
        <v>10</v>
      </c>
      <c r="V85" s="76"/>
      <c r="W85" s="76"/>
      <c r="X85" s="76"/>
      <c r="Y85" s="38"/>
      <c r="Z85" s="121">
        <f t="shared" si="63"/>
        <v>20</v>
      </c>
      <c r="AA85" s="126">
        <f t="shared" si="65"/>
        <v>1</v>
      </c>
      <c r="AB85" s="126">
        <f t="shared" si="65"/>
        <v>1</v>
      </c>
      <c r="AC85" s="21">
        <f t="shared" si="55"/>
        <v>60</v>
      </c>
      <c r="AD85" s="22">
        <f t="shared" si="56"/>
        <v>4</v>
      </c>
      <c r="AE85" s="22">
        <f t="shared" si="57"/>
        <v>60</v>
      </c>
      <c r="AF85" s="23">
        <f t="shared" si="58"/>
        <v>4</v>
      </c>
      <c r="AG85" s="24">
        <f t="shared" si="59"/>
        <v>20</v>
      </c>
      <c r="AH85" s="25">
        <f t="shared" si="60"/>
        <v>4</v>
      </c>
      <c r="AI85" s="25">
        <f t="shared" si="61"/>
        <v>20</v>
      </c>
      <c r="AJ85" s="26">
        <f t="shared" si="62"/>
        <v>4</v>
      </c>
    </row>
    <row r="86" spans="1:36" ht="39" customHeight="1">
      <c r="A86" s="254"/>
      <c r="B86" s="266"/>
      <c r="C86" s="146" t="s">
        <v>52</v>
      </c>
      <c r="D86" s="143" t="s">
        <v>112</v>
      </c>
      <c r="E86" s="179"/>
      <c r="F86" s="223"/>
      <c r="G86" s="121">
        <v>3</v>
      </c>
      <c r="H86" s="93">
        <v>30</v>
      </c>
      <c r="I86" s="76"/>
      <c r="J86" s="76">
        <v>30</v>
      </c>
      <c r="K86" s="76"/>
      <c r="L86" s="76"/>
      <c r="M86" s="76"/>
      <c r="N86" s="38"/>
      <c r="O86" s="121">
        <f t="shared" si="64"/>
        <v>60</v>
      </c>
      <c r="P86" s="122">
        <v>1</v>
      </c>
      <c r="Q86" s="122">
        <v>1</v>
      </c>
      <c r="R86" s="121">
        <v>3</v>
      </c>
      <c r="S86" s="93">
        <v>10</v>
      </c>
      <c r="T86" s="76"/>
      <c r="U86" s="93">
        <v>10</v>
      </c>
      <c r="V86" s="76"/>
      <c r="W86" s="76"/>
      <c r="X86" s="76"/>
      <c r="Y86" s="38"/>
      <c r="Z86" s="121">
        <f t="shared" si="63"/>
        <v>20</v>
      </c>
      <c r="AA86" s="126">
        <f t="shared" si="65"/>
        <v>1</v>
      </c>
      <c r="AB86" s="126">
        <f t="shared" si="65"/>
        <v>1</v>
      </c>
      <c r="AC86" s="21">
        <f t="shared" si="55"/>
        <v>60</v>
      </c>
      <c r="AD86" s="22">
        <f t="shared" si="56"/>
        <v>3</v>
      </c>
      <c r="AE86" s="22">
        <f t="shared" si="57"/>
        <v>60</v>
      </c>
      <c r="AF86" s="23">
        <f t="shared" si="58"/>
        <v>3</v>
      </c>
      <c r="AG86" s="24">
        <f t="shared" si="59"/>
        <v>20</v>
      </c>
      <c r="AH86" s="25">
        <f t="shared" si="60"/>
        <v>3</v>
      </c>
      <c r="AI86" s="25">
        <f t="shared" si="61"/>
        <v>20</v>
      </c>
      <c r="AJ86" s="26">
        <f t="shared" si="62"/>
        <v>3</v>
      </c>
    </row>
    <row r="87" spans="1:36" ht="28.5" customHeight="1" thickBot="1">
      <c r="A87" s="230"/>
      <c r="B87" s="270"/>
      <c r="C87" s="147" t="s">
        <v>63</v>
      </c>
      <c r="D87" s="141" t="s">
        <v>112</v>
      </c>
      <c r="E87" s="180"/>
      <c r="F87" s="223"/>
      <c r="G87" s="123">
        <v>4</v>
      </c>
      <c r="H87" s="91">
        <v>30</v>
      </c>
      <c r="I87" s="77"/>
      <c r="J87" s="77">
        <v>30</v>
      </c>
      <c r="K87" s="77"/>
      <c r="L87" s="77"/>
      <c r="M87" s="77"/>
      <c r="N87" s="35"/>
      <c r="O87" s="123">
        <f t="shared" si="64"/>
        <v>60</v>
      </c>
      <c r="P87" s="124">
        <v>1</v>
      </c>
      <c r="Q87" s="124">
        <v>1</v>
      </c>
      <c r="R87" s="123">
        <v>4</v>
      </c>
      <c r="S87" s="207">
        <v>15</v>
      </c>
      <c r="T87" s="77"/>
      <c r="U87" s="206">
        <v>15</v>
      </c>
      <c r="V87" s="77"/>
      <c r="W87" s="77"/>
      <c r="X87" s="77"/>
      <c r="Y87" s="35"/>
      <c r="Z87" s="123">
        <f t="shared" si="63"/>
        <v>30</v>
      </c>
      <c r="AA87" s="127">
        <f t="shared" si="65"/>
        <v>1</v>
      </c>
      <c r="AB87" s="127">
        <f t="shared" si="65"/>
        <v>1</v>
      </c>
      <c r="AC87" s="21">
        <f>IF(P87=1,SUM(H87:N87))</f>
        <v>60</v>
      </c>
      <c r="AD87" s="22">
        <f>IF(P87=1,G87)</f>
        <v>4</v>
      </c>
      <c r="AE87" s="22">
        <f>IF(Q87=1,SUM(H87:N87))</f>
        <v>60</v>
      </c>
      <c r="AF87" s="23">
        <f>IF(Q87=1,G87)</f>
        <v>4</v>
      </c>
      <c r="AG87" s="24">
        <f>IF(AA87=1,SUM(S87:Y87))</f>
        <v>30</v>
      </c>
      <c r="AH87" s="25">
        <f>IF(AA87=1,R87)</f>
        <v>4</v>
      </c>
      <c r="AI87" s="25">
        <f>IF(AB87=1,SUM(S87:Y87))</f>
        <v>30</v>
      </c>
      <c r="AJ87" s="26">
        <f>IF(AB87=1,R87)</f>
        <v>4</v>
      </c>
    </row>
    <row r="88" spans="1:36" ht="27" customHeight="1">
      <c r="A88" s="253" t="s">
        <v>174</v>
      </c>
      <c r="B88" s="265" t="s">
        <v>68</v>
      </c>
      <c r="C88" s="145" t="s">
        <v>58</v>
      </c>
      <c r="D88" s="142" t="s">
        <v>112</v>
      </c>
      <c r="E88" s="178"/>
      <c r="F88" s="223"/>
      <c r="G88" s="119">
        <v>4</v>
      </c>
      <c r="H88" s="95">
        <v>30</v>
      </c>
      <c r="I88" s="78"/>
      <c r="J88" s="78">
        <v>30</v>
      </c>
      <c r="K88" s="78"/>
      <c r="L88" s="78"/>
      <c r="M88" s="78"/>
      <c r="N88" s="32"/>
      <c r="O88" s="119">
        <f t="shared" si="64"/>
        <v>60</v>
      </c>
      <c r="P88" s="120"/>
      <c r="Q88" s="120"/>
      <c r="R88" s="119">
        <v>4</v>
      </c>
      <c r="S88" s="209">
        <v>15</v>
      </c>
      <c r="T88" s="78"/>
      <c r="U88" s="208">
        <v>15</v>
      </c>
      <c r="V88" s="78"/>
      <c r="W88" s="78"/>
      <c r="X88" s="78"/>
      <c r="Y88" s="32"/>
      <c r="Z88" s="119">
        <f t="shared" si="63"/>
        <v>30</v>
      </c>
      <c r="AA88" s="125"/>
      <c r="AB88" s="125"/>
      <c r="AC88" s="21" t="b">
        <f t="shared" si="55"/>
        <v>0</v>
      </c>
      <c r="AD88" s="22" t="b">
        <f t="shared" si="56"/>
        <v>0</v>
      </c>
      <c r="AE88" s="22" t="b">
        <f t="shared" si="57"/>
        <v>0</v>
      </c>
      <c r="AF88" s="23" t="b">
        <f t="shared" si="58"/>
        <v>0</v>
      </c>
      <c r="AG88" s="24" t="b">
        <f t="shared" si="59"/>
        <v>0</v>
      </c>
      <c r="AH88" s="25" t="b">
        <f t="shared" si="60"/>
        <v>0</v>
      </c>
      <c r="AI88" s="25" t="b">
        <f t="shared" si="61"/>
        <v>0</v>
      </c>
      <c r="AJ88" s="26" t="b">
        <f t="shared" si="62"/>
        <v>0</v>
      </c>
    </row>
    <row r="89" spans="1:36" ht="27" customHeight="1">
      <c r="A89" s="254"/>
      <c r="B89" s="266"/>
      <c r="C89" s="146" t="s">
        <v>60</v>
      </c>
      <c r="D89" s="143" t="s">
        <v>112</v>
      </c>
      <c r="E89" s="179"/>
      <c r="F89" s="223"/>
      <c r="G89" s="121">
        <v>3</v>
      </c>
      <c r="H89" s="93">
        <v>30</v>
      </c>
      <c r="I89" s="76"/>
      <c r="J89" s="76">
        <v>30</v>
      </c>
      <c r="K89" s="76"/>
      <c r="L89" s="76"/>
      <c r="M89" s="76"/>
      <c r="N89" s="38"/>
      <c r="O89" s="121">
        <f t="shared" si="64"/>
        <v>60</v>
      </c>
      <c r="P89" s="122"/>
      <c r="Q89" s="122"/>
      <c r="R89" s="121">
        <v>3</v>
      </c>
      <c r="S89" s="93">
        <v>10</v>
      </c>
      <c r="T89" s="76"/>
      <c r="U89" s="93">
        <v>10</v>
      </c>
      <c r="V89" s="76"/>
      <c r="W89" s="76"/>
      <c r="X89" s="76"/>
      <c r="Y89" s="38"/>
      <c r="Z89" s="121">
        <f t="shared" si="63"/>
        <v>20</v>
      </c>
      <c r="AA89" s="126"/>
      <c r="AB89" s="126"/>
      <c r="AC89" s="21" t="b">
        <f t="shared" si="55"/>
        <v>0</v>
      </c>
      <c r="AD89" s="22" t="b">
        <f t="shared" si="56"/>
        <v>0</v>
      </c>
      <c r="AE89" s="22" t="b">
        <f t="shared" si="57"/>
        <v>0</v>
      </c>
      <c r="AF89" s="23" t="b">
        <f t="shared" si="58"/>
        <v>0</v>
      </c>
      <c r="AG89" s="24" t="b">
        <f t="shared" si="59"/>
        <v>0</v>
      </c>
      <c r="AH89" s="25" t="b">
        <f t="shared" si="60"/>
        <v>0</v>
      </c>
      <c r="AI89" s="25" t="b">
        <f t="shared" si="61"/>
        <v>0</v>
      </c>
      <c r="AJ89" s="26" t="b">
        <f t="shared" si="62"/>
        <v>0</v>
      </c>
    </row>
    <row r="90" spans="1:36" ht="33" customHeight="1">
      <c r="A90" s="254"/>
      <c r="B90" s="266"/>
      <c r="C90" s="146" t="s">
        <v>57</v>
      </c>
      <c r="D90" s="143" t="s">
        <v>112</v>
      </c>
      <c r="E90" s="179"/>
      <c r="F90" s="223"/>
      <c r="G90" s="121">
        <v>4</v>
      </c>
      <c r="H90" s="93">
        <v>30</v>
      </c>
      <c r="I90" s="76"/>
      <c r="J90" s="76">
        <v>30</v>
      </c>
      <c r="K90" s="76"/>
      <c r="L90" s="76"/>
      <c r="M90" s="76"/>
      <c r="N90" s="38"/>
      <c r="O90" s="121">
        <f t="shared" si="64"/>
        <v>60</v>
      </c>
      <c r="P90" s="122"/>
      <c r="Q90" s="122"/>
      <c r="R90" s="121">
        <v>4</v>
      </c>
      <c r="S90" s="93">
        <v>10</v>
      </c>
      <c r="T90" s="76"/>
      <c r="U90" s="93">
        <v>10</v>
      </c>
      <c r="V90" s="76"/>
      <c r="W90" s="76"/>
      <c r="X90" s="76"/>
      <c r="Y90" s="38"/>
      <c r="Z90" s="121">
        <f t="shared" si="63"/>
        <v>20</v>
      </c>
      <c r="AA90" s="126"/>
      <c r="AB90" s="126"/>
      <c r="AC90" s="21" t="b">
        <f t="shared" si="55"/>
        <v>0</v>
      </c>
      <c r="AD90" s="22" t="b">
        <f t="shared" si="56"/>
        <v>0</v>
      </c>
      <c r="AE90" s="22" t="b">
        <f t="shared" si="57"/>
        <v>0</v>
      </c>
      <c r="AF90" s="23" t="b">
        <f t="shared" si="58"/>
        <v>0</v>
      </c>
      <c r="AG90" s="24" t="b">
        <f t="shared" si="59"/>
        <v>0</v>
      </c>
      <c r="AH90" s="25" t="b">
        <f t="shared" si="60"/>
        <v>0</v>
      </c>
      <c r="AI90" s="25" t="b">
        <f t="shared" si="61"/>
        <v>0</v>
      </c>
      <c r="AJ90" s="26" t="b">
        <f t="shared" si="62"/>
        <v>0</v>
      </c>
    </row>
    <row r="91" spans="1:36" ht="39" customHeight="1" thickBot="1">
      <c r="A91" s="230"/>
      <c r="B91" s="270"/>
      <c r="C91" s="147" t="s">
        <v>63</v>
      </c>
      <c r="D91" s="141" t="s">
        <v>112</v>
      </c>
      <c r="E91" s="180"/>
      <c r="F91" s="223"/>
      <c r="G91" s="123">
        <v>4</v>
      </c>
      <c r="H91" s="91">
        <v>30</v>
      </c>
      <c r="I91" s="77"/>
      <c r="J91" s="77">
        <v>30</v>
      </c>
      <c r="K91" s="77"/>
      <c r="L91" s="77"/>
      <c r="M91" s="77"/>
      <c r="N91" s="35"/>
      <c r="O91" s="123">
        <f t="shared" si="64"/>
        <v>60</v>
      </c>
      <c r="P91" s="124"/>
      <c r="Q91" s="124"/>
      <c r="R91" s="123">
        <v>4</v>
      </c>
      <c r="S91" s="207">
        <v>15</v>
      </c>
      <c r="T91" s="77"/>
      <c r="U91" s="206">
        <v>15</v>
      </c>
      <c r="V91" s="77"/>
      <c r="W91" s="77"/>
      <c r="X91" s="77"/>
      <c r="Y91" s="35"/>
      <c r="Z91" s="123">
        <f t="shared" si="63"/>
        <v>30</v>
      </c>
      <c r="AA91" s="127"/>
      <c r="AB91" s="127"/>
      <c r="AC91" s="21" t="b">
        <f t="shared" si="55"/>
        <v>0</v>
      </c>
      <c r="AD91" s="22" t="b">
        <f t="shared" si="56"/>
        <v>0</v>
      </c>
      <c r="AE91" s="22" t="b">
        <f t="shared" si="57"/>
        <v>0</v>
      </c>
      <c r="AF91" s="23" t="b">
        <f t="shared" si="58"/>
        <v>0</v>
      </c>
      <c r="AG91" s="24" t="b">
        <f t="shared" si="59"/>
        <v>0</v>
      </c>
      <c r="AH91" s="25" t="b">
        <f t="shared" si="60"/>
        <v>0</v>
      </c>
      <c r="AI91" s="25" t="b">
        <f t="shared" si="61"/>
        <v>0</v>
      </c>
      <c r="AJ91" s="26" t="b">
        <f t="shared" si="62"/>
        <v>0</v>
      </c>
    </row>
    <row r="92" spans="1:36" ht="30.75" customHeight="1">
      <c r="A92" s="253" t="s">
        <v>175</v>
      </c>
      <c r="B92" s="265" t="s">
        <v>59</v>
      </c>
      <c r="C92" s="145" t="s">
        <v>178</v>
      </c>
      <c r="D92" s="142" t="s">
        <v>112</v>
      </c>
      <c r="E92" s="178"/>
      <c r="F92" s="223"/>
      <c r="G92" s="119">
        <v>4</v>
      </c>
      <c r="H92" s="95">
        <v>30</v>
      </c>
      <c r="I92" s="78"/>
      <c r="J92" s="78">
        <v>30</v>
      </c>
      <c r="K92" s="78"/>
      <c r="L92" s="78"/>
      <c r="M92" s="78"/>
      <c r="N92" s="32"/>
      <c r="O92" s="119">
        <f t="shared" si="64"/>
        <v>60</v>
      </c>
      <c r="P92" s="120"/>
      <c r="Q92" s="120"/>
      <c r="R92" s="119">
        <v>4</v>
      </c>
      <c r="S92" s="209">
        <v>15</v>
      </c>
      <c r="T92" s="78"/>
      <c r="U92" s="200">
        <v>15</v>
      </c>
      <c r="V92" s="78"/>
      <c r="W92" s="78"/>
      <c r="X92" s="78"/>
      <c r="Y92" s="32"/>
      <c r="Z92" s="119">
        <f t="shared" si="63"/>
        <v>30</v>
      </c>
      <c r="AA92" s="125"/>
      <c r="AB92" s="125"/>
      <c r="AC92" s="21" t="b">
        <f t="shared" si="55"/>
        <v>0</v>
      </c>
      <c r="AD92" s="22" t="b">
        <f t="shared" si="56"/>
        <v>0</v>
      </c>
      <c r="AE92" s="22" t="b">
        <f t="shared" si="57"/>
        <v>0</v>
      </c>
      <c r="AF92" s="23" t="b">
        <f t="shared" si="58"/>
        <v>0</v>
      </c>
      <c r="AG92" s="24" t="b">
        <f t="shared" si="59"/>
        <v>0</v>
      </c>
      <c r="AH92" s="25" t="b">
        <f t="shared" si="60"/>
        <v>0</v>
      </c>
      <c r="AI92" s="25" t="b">
        <f t="shared" si="61"/>
        <v>0</v>
      </c>
      <c r="AJ92" s="26" t="b">
        <f t="shared" si="62"/>
        <v>0</v>
      </c>
    </row>
    <row r="93" spans="1:36" ht="20.25" customHeight="1">
      <c r="A93" s="254"/>
      <c r="B93" s="266"/>
      <c r="C93" s="146" t="s">
        <v>60</v>
      </c>
      <c r="D93" s="143" t="s">
        <v>112</v>
      </c>
      <c r="E93" s="179"/>
      <c r="F93" s="223"/>
      <c r="G93" s="121">
        <v>3</v>
      </c>
      <c r="H93" s="93">
        <v>30</v>
      </c>
      <c r="I93" s="76"/>
      <c r="J93" s="76">
        <v>30</v>
      </c>
      <c r="K93" s="76"/>
      <c r="L93" s="76"/>
      <c r="M93" s="76"/>
      <c r="N93" s="38"/>
      <c r="O93" s="121">
        <f t="shared" si="64"/>
        <v>60</v>
      </c>
      <c r="P93" s="122"/>
      <c r="Q93" s="122"/>
      <c r="R93" s="121">
        <v>3</v>
      </c>
      <c r="S93" s="93">
        <v>10</v>
      </c>
      <c r="T93" s="76"/>
      <c r="U93" s="76">
        <v>10</v>
      </c>
      <c r="V93" s="76"/>
      <c r="W93" s="76"/>
      <c r="X93" s="76"/>
      <c r="Y93" s="38"/>
      <c r="Z93" s="121">
        <f t="shared" si="63"/>
        <v>20</v>
      </c>
      <c r="AA93" s="126"/>
      <c r="AB93" s="126"/>
      <c r="AC93" s="21" t="b">
        <f t="shared" si="55"/>
        <v>0</v>
      </c>
      <c r="AD93" s="22" t="b">
        <f t="shared" si="56"/>
        <v>0</v>
      </c>
      <c r="AE93" s="22" t="b">
        <f t="shared" si="57"/>
        <v>0</v>
      </c>
      <c r="AF93" s="23" t="b">
        <f t="shared" si="58"/>
        <v>0</v>
      </c>
      <c r="AG93" s="24" t="b">
        <f t="shared" si="59"/>
        <v>0</v>
      </c>
      <c r="AH93" s="25" t="b">
        <f t="shared" si="60"/>
        <v>0</v>
      </c>
      <c r="AI93" s="25" t="b">
        <f t="shared" si="61"/>
        <v>0</v>
      </c>
      <c r="AJ93" s="26" t="b">
        <f t="shared" si="62"/>
        <v>0</v>
      </c>
    </row>
    <row r="94" spans="1:36" ht="36" customHeight="1">
      <c r="A94" s="254"/>
      <c r="B94" s="266"/>
      <c r="C94" s="146" t="s">
        <v>61</v>
      </c>
      <c r="D94" s="143" t="s">
        <v>112</v>
      </c>
      <c r="E94" s="179"/>
      <c r="F94" s="223"/>
      <c r="G94" s="121">
        <v>4</v>
      </c>
      <c r="H94" s="93">
        <v>30</v>
      </c>
      <c r="I94" s="76"/>
      <c r="J94" s="76">
        <v>30</v>
      </c>
      <c r="K94" s="76"/>
      <c r="L94" s="76"/>
      <c r="M94" s="76"/>
      <c r="N94" s="38"/>
      <c r="O94" s="121">
        <f t="shared" si="64"/>
        <v>60</v>
      </c>
      <c r="P94" s="122"/>
      <c r="Q94" s="122"/>
      <c r="R94" s="121">
        <v>4</v>
      </c>
      <c r="S94" s="93">
        <v>10</v>
      </c>
      <c r="T94" s="76"/>
      <c r="U94" s="76">
        <v>10</v>
      </c>
      <c r="V94" s="76"/>
      <c r="W94" s="76"/>
      <c r="X94" s="76"/>
      <c r="Y94" s="38"/>
      <c r="Z94" s="121">
        <f t="shared" si="63"/>
        <v>20</v>
      </c>
      <c r="AA94" s="126"/>
      <c r="AB94" s="126"/>
      <c r="AC94" s="21" t="b">
        <f t="shared" si="55"/>
        <v>0</v>
      </c>
      <c r="AD94" s="22" t="b">
        <f t="shared" si="56"/>
        <v>0</v>
      </c>
      <c r="AE94" s="22" t="b">
        <f t="shared" si="57"/>
        <v>0</v>
      </c>
      <c r="AF94" s="23" t="b">
        <f t="shared" si="58"/>
        <v>0</v>
      </c>
      <c r="AG94" s="24" t="b">
        <f t="shared" si="59"/>
        <v>0</v>
      </c>
      <c r="AH94" s="25" t="b">
        <f t="shared" si="60"/>
        <v>0</v>
      </c>
      <c r="AI94" s="25" t="b">
        <f t="shared" si="61"/>
        <v>0</v>
      </c>
      <c r="AJ94" s="26" t="b">
        <f t="shared" si="62"/>
        <v>0</v>
      </c>
    </row>
    <row r="95" spans="1:36" ht="31.5" customHeight="1" thickBot="1">
      <c r="A95" s="230"/>
      <c r="B95" s="270"/>
      <c r="C95" s="147" t="s">
        <v>63</v>
      </c>
      <c r="D95" s="141" t="s">
        <v>112</v>
      </c>
      <c r="E95" s="180"/>
      <c r="F95" s="223"/>
      <c r="G95" s="123">
        <v>4</v>
      </c>
      <c r="H95" s="91">
        <v>30</v>
      </c>
      <c r="I95" s="77"/>
      <c r="J95" s="77">
        <v>30</v>
      </c>
      <c r="K95" s="77"/>
      <c r="L95" s="77"/>
      <c r="M95" s="77"/>
      <c r="N95" s="35"/>
      <c r="O95" s="123">
        <f t="shared" si="64"/>
        <v>60</v>
      </c>
      <c r="P95" s="124"/>
      <c r="Q95" s="124"/>
      <c r="R95" s="123">
        <v>4</v>
      </c>
      <c r="S95" s="207">
        <v>15</v>
      </c>
      <c r="T95" s="77"/>
      <c r="U95" s="206">
        <v>15</v>
      </c>
      <c r="V95" s="77"/>
      <c r="W95" s="77"/>
      <c r="X95" s="77"/>
      <c r="Y95" s="35"/>
      <c r="Z95" s="123">
        <f t="shared" si="63"/>
        <v>30</v>
      </c>
      <c r="AA95" s="127"/>
      <c r="AB95" s="127"/>
      <c r="AC95" s="21" t="b">
        <f t="shared" si="55"/>
        <v>0</v>
      </c>
      <c r="AD95" s="22" t="b">
        <f t="shared" si="56"/>
        <v>0</v>
      </c>
      <c r="AE95" s="22" t="b">
        <f t="shared" si="57"/>
        <v>0</v>
      </c>
      <c r="AF95" s="23" t="b">
        <f t="shared" si="58"/>
        <v>0</v>
      </c>
      <c r="AG95" s="24" t="b">
        <f t="shared" si="59"/>
        <v>0</v>
      </c>
      <c r="AH95" s="25" t="b">
        <f t="shared" si="60"/>
        <v>0</v>
      </c>
      <c r="AI95" s="25" t="b">
        <f t="shared" si="61"/>
        <v>0</v>
      </c>
      <c r="AJ95" s="26" t="b">
        <f t="shared" si="62"/>
        <v>0</v>
      </c>
    </row>
    <row r="96" spans="1:36" ht="41.25" customHeight="1">
      <c r="A96" s="228" t="s">
        <v>177</v>
      </c>
      <c r="B96" s="271" t="s">
        <v>134</v>
      </c>
      <c r="C96" s="176" t="s">
        <v>135</v>
      </c>
      <c r="D96" s="181" t="s">
        <v>112</v>
      </c>
      <c r="E96" s="182"/>
      <c r="F96" s="223"/>
      <c r="G96" s="151">
        <v>3</v>
      </c>
      <c r="H96" s="97">
        <v>15</v>
      </c>
      <c r="I96" s="98"/>
      <c r="J96" s="98">
        <v>40</v>
      </c>
      <c r="K96" s="98"/>
      <c r="L96" s="98"/>
      <c r="M96" s="98"/>
      <c r="N96" s="53"/>
      <c r="O96" s="119">
        <f t="shared" si="64"/>
        <v>55</v>
      </c>
      <c r="P96" s="120"/>
      <c r="Q96" s="120"/>
      <c r="R96" s="151">
        <v>3</v>
      </c>
      <c r="S96" s="97">
        <v>10</v>
      </c>
      <c r="T96" s="98"/>
      <c r="U96" s="98">
        <v>10</v>
      </c>
      <c r="V96" s="98"/>
      <c r="W96" s="98"/>
      <c r="X96" s="98"/>
      <c r="Y96" s="53"/>
      <c r="Z96" s="119">
        <f t="shared" si="63"/>
        <v>20</v>
      </c>
      <c r="AA96" s="125"/>
      <c r="AB96" s="125"/>
      <c r="AC96" s="21" t="b">
        <f t="shared" si="55"/>
        <v>0</v>
      </c>
      <c r="AD96" s="22" t="b">
        <f t="shared" si="56"/>
        <v>0</v>
      </c>
      <c r="AE96" s="22" t="b">
        <f t="shared" si="57"/>
        <v>0</v>
      </c>
      <c r="AF96" s="23" t="b">
        <f t="shared" si="58"/>
        <v>0</v>
      </c>
      <c r="AG96" s="24" t="b">
        <f t="shared" si="59"/>
        <v>0</v>
      </c>
      <c r="AH96" s="25" t="b">
        <f t="shared" si="60"/>
        <v>0</v>
      </c>
      <c r="AI96" s="25" t="b">
        <f t="shared" si="61"/>
        <v>0</v>
      </c>
      <c r="AJ96" s="26" t="b">
        <f t="shared" si="62"/>
        <v>0</v>
      </c>
    </row>
    <row r="97" spans="1:36" ht="25.5" customHeight="1">
      <c r="A97" s="229"/>
      <c r="B97" s="272"/>
      <c r="C97" s="177" t="s">
        <v>136</v>
      </c>
      <c r="D97" s="183" t="s">
        <v>112</v>
      </c>
      <c r="E97" s="184"/>
      <c r="F97" s="223"/>
      <c r="G97" s="153">
        <v>3</v>
      </c>
      <c r="H97" s="99">
        <v>15</v>
      </c>
      <c r="I97" s="100"/>
      <c r="J97" s="100">
        <v>40</v>
      </c>
      <c r="K97" s="100"/>
      <c r="L97" s="100"/>
      <c r="M97" s="100"/>
      <c r="N97" s="56"/>
      <c r="O97" s="121">
        <f t="shared" si="64"/>
        <v>55</v>
      </c>
      <c r="P97" s="122"/>
      <c r="Q97" s="122"/>
      <c r="R97" s="153">
        <v>3</v>
      </c>
      <c r="S97" s="99">
        <v>10</v>
      </c>
      <c r="T97" s="99"/>
      <c r="U97" s="99">
        <v>10</v>
      </c>
      <c r="V97" s="99"/>
      <c r="W97" s="99"/>
      <c r="X97" s="99"/>
      <c r="Y97" s="65"/>
      <c r="Z97" s="121">
        <f t="shared" si="63"/>
        <v>20</v>
      </c>
      <c r="AA97" s="126"/>
      <c r="AB97" s="126"/>
      <c r="AC97" s="21" t="b">
        <f t="shared" si="55"/>
        <v>0</v>
      </c>
      <c r="AD97" s="22" t="b">
        <f t="shared" si="56"/>
        <v>0</v>
      </c>
      <c r="AE97" s="22" t="b">
        <f t="shared" si="57"/>
        <v>0</v>
      </c>
      <c r="AF97" s="23" t="b">
        <f t="shared" si="58"/>
        <v>0</v>
      </c>
      <c r="AG97" s="24" t="b">
        <f t="shared" si="59"/>
        <v>0</v>
      </c>
      <c r="AH97" s="25" t="b">
        <f t="shared" si="60"/>
        <v>0</v>
      </c>
      <c r="AI97" s="25" t="b">
        <f t="shared" si="61"/>
        <v>0</v>
      </c>
      <c r="AJ97" s="26" t="b">
        <f t="shared" si="62"/>
        <v>0</v>
      </c>
    </row>
    <row r="98" spans="1:36" ht="32.25" customHeight="1">
      <c r="A98" s="229"/>
      <c r="B98" s="272"/>
      <c r="C98" s="177" t="s">
        <v>137</v>
      </c>
      <c r="D98" s="183" t="s">
        <v>112</v>
      </c>
      <c r="E98" s="184"/>
      <c r="F98" s="223"/>
      <c r="G98" s="153">
        <v>3</v>
      </c>
      <c r="H98" s="99">
        <v>15</v>
      </c>
      <c r="I98" s="100"/>
      <c r="J98" s="100">
        <v>40</v>
      </c>
      <c r="K98" s="100"/>
      <c r="L98" s="100"/>
      <c r="M98" s="100"/>
      <c r="N98" s="56"/>
      <c r="O98" s="121">
        <f t="shared" si="64"/>
        <v>55</v>
      </c>
      <c r="P98" s="122"/>
      <c r="Q98" s="122"/>
      <c r="R98" s="153">
        <v>3</v>
      </c>
      <c r="S98" s="99">
        <v>10</v>
      </c>
      <c r="T98" s="99"/>
      <c r="U98" s="99">
        <v>10</v>
      </c>
      <c r="V98" s="99"/>
      <c r="W98" s="99"/>
      <c r="X98" s="99"/>
      <c r="Y98" s="65"/>
      <c r="Z98" s="121">
        <f t="shared" si="63"/>
        <v>20</v>
      </c>
      <c r="AA98" s="126"/>
      <c r="AB98" s="126"/>
      <c r="AC98" s="21" t="b">
        <f t="shared" si="55"/>
        <v>0</v>
      </c>
      <c r="AD98" s="22" t="b">
        <f t="shared" si="56"/>
        <v>0</v>
      </c>
      <c r="AE98" s="22" t="b">
        <f t="shared" si="57"/>
        <v>0</v>
      </c>
      <c r="AF98" s="23" t="b">
        <f t="shared" si="58"/>
        <v>0</v>
      </c>
      <c r="AG98" s="24" t="b">
        <f t="shared" si="59"/>
        <v>0</v>
      </c>
      <c r="AH98" s="25" t="b">
        <f t="shared" si="60"/>
        <v>0</v>
      </c>
      <c r="AI98" s="25" t="b">
        <f t="shared" si="61"/>
        <v>0</v>
      </c>
      <c r="AJ98" s="26" t="b">
        <f t="shared" si="62"/>
        <v>0</v>
      </c>
    </row>
    <row r="99" spans="1:36" ht="33" customHeight="1">
      <c r="A99" s="229"/>
      <c r="B99" s="272"/>
      <c r="C99" s="177" t="s">
        <v>138</v>
      </c>
      <c r="D99" s="183" t="s">
        <v>112</v>
      </c>
      <c r="E99" s="184"/>
      <c r="F99" s="223"/>
      <c r="G99" s="153">
        <v>3</v>
      </c>
      <c r="H99" s="99">
        <v>15</v>
      </c>
      <c r="I99" s="172"/>
      <c r="J99" s="100"/>
      <c r="K99" s="172"/>
      <c r="L99" s="172"/>
      <c r="M99" s="172"/>
      <c r="N99" s="58"/>
      <c r="O99" s="121">
        <f t="shared" si="64"/>
        <v>15</v>
      </c>
      <c r="P99" s="122"/>
      <c r="Q99" s="122"/>
      <c r="R99" s="153">
        <v>3</v>
      </c>
      <c r="S99" s="99">
        <v>10</v>
      </c>
      <c r="T99" s="100"/>
      <c r="U99" s="100"/>
      <c r="V99" s="100"/>
      <c r="W99" s="100"/>
      <c r="X99" s="100"/>
      <c r="Y99" s="56"/>
      <c r="Z99" s="121">
        <f t="shared" si="63"/>
        <v>10</v>
      </c>
      <c r="AA99" s="126"/>
      <c r="AB99" s="126"/>
      <c r="AC99" s="21" t="b">
        <f t="shared" si="55"/>
        <v>0</v>
      </c>
      <c r="AD99" s="22" t="b">
        <f t="shared" si="56"/>
        <v>0</v>
      </c>
      <c r="AE99" s="22" t="b">
        <f t="shared" si="57"/>
        <v>0</v>
      </c>
      <c r="AF99" s="23" t="b">
        <f t="shared" si="58"/>
        <v>0</v>
      </c>
      <c r="AG99" s="24" t="b">
        <f t="shared" si="59"/>
        <v>0</v>
      </c>
      <c r="AH99" s="25" t="b">
        <f t="shared" si="60"/>
        <v>0</v>
      </c>
      <c r="AI99" s="25" t="b">
        <f t="shared" si="61"/>
        <v>0</v>
      </c>
      <c r="AJ99" s="26" t="b">
        <f t="shared" si="62"/>
        <v>0</v>
      </c>
    </row>
    <row r="100" spans="1:36" ht="36.75" customHeight="1" thickBot="1">
      <c r="A100" s="230"/>
      <c r="B100" s="270"/>
      <c r="C100" s="185" t="s">
        <v>63</v>
      </c>
      <c r="D100" s="141" t="s">
        <v>112</v>
      </c>
      <c r="E100" s="180"/>
      <c r="F100" s="224"/>
      <c r="G100" s="123">
        <v>3</v>
      </c>
      <c r="H100" s="91">
        <v>30</v>
      </c>
      <c r="I100" s="77"/>
      <c r="J100" s="77">
        <v>30</v>
      </c>
      <c r="K100" s="77"/>
      <c r="L100" s="77"/>
      <c r="M100" s="77"/>
      <c r="N100" s="35"/>
      <c r="O100" s="123">
        <f t="shared" si="64"/>
        <v>60</v>
      </c>
      <c r="P100" s="124"/>
      <c r="Q100" s="124"/>
      <c r="R100" s="123">
        <v>3</v>
      </c>
      <c r="S100" s="207">
        <v>15</v>
      </c>
      <c r="T100" s="77"/>
      <c r="U100" s="206">
        <v>15</v>
      </c>
      <c r="V100" s="77"/>
      <c r="W100" s="77"/>
      <c r="X100" s="77"/>
      <c r="Y100" s="35"/>
      <c r="Z100" s="123">
        <f t="shared" si="63"/>
        <v>30</v>
      </c>
      <c r="AA100" s="127"/>
      <c r="AB100" s="127"/>
      <c r="AC100" s="21" t="b">
        <f t="shared" si="55"/>
        <v>0</v>
      </c>
      <c r="AD100" s="22" t="b">
        <f t="shared" si="56"/>
        <v>0</v>
      </c>
      <c r="AE100" s="22" t="b">
        <f t="shared" si="57"/>
        <v>0</v>
      </c>
      <c r="AF100" s="23" t="b">
        <f t="shared" si="58"/>
        <v>0</v>
      </c>
      <c r="AG100" s="24" t="b">
        <f t="shared" si="59"/>
        <v>0</v>
      </c>
      <c r="AH100" s="25" t="b">
        <f t="shared" si="60"/>
        <v>0</v>
      </c>
      <c r="AI100" s="25" t="b">
        <f t="shared" si="61"/>
        <v>0</v>
      </c>
      <c r="AJ100" s="26" t="b">
        <f t="shared" si="62"/>
        <v>0</v>
      </c>
    </row>
    <row r="101" spans="1:36" ht="36.75" customHeight="1" thickBot="1">
      <c r="A101" s="269" t="s">
        <v>79</v>
      </c>
      <c r="B101" s="232"/>
      <c r="C101" s="232"/>
      <c r="D101" s="232"/>
      <c r="E101" s="233"/>
      <c r="F101" s="222" t="s">
        <v>79</v>
      </c>
      <c r="G101" s="1">
        <f>G102+G103+G113+G114+G115</f>
        <v>30</v>
      </c>
      <c r="H101" s="1">
        <f>H102+H103+H113+H114+H115</f>
        <v>30</v>
      </c>
      <c r="I101" s="1">
        <f>I102+I103+I113+I114+I115</f>
        <v>60</v>
      </c>
      <c r="J101" s="1">
        <f aca="true" t="shared" si="66" ref="J101:AJ101">J102+J103+J113+J114+J115</f>
        <v>0</v>
      </c>
      <c r="K101" s="1">
        <f t="shared" si="66"/>
        <v>0</v>
      </c>
      <c r="L101" s="1">
        <f t="shared" si="66"/>
        <v>0</v>
      </c>
      <c r="M101" s="1">
        <f t="shared" si="66"/>
        <v>15</v>
      </c>
      <c r="N101" s="1">
        <f t="shared" si="66"/>
        <v>360</v>
      </c>
      <c r="O101" s="1">
        <f>O102+O103+O113+O114+O115</f>
        <v>465</v>
      </c>
      <c r="P101" s="1">
        <f t="shared" si="66"/>
        <v>2</v>
      </c>
      <c r="Q101" s="1">
        <f t="shared" si="66"/>
        <v>2</v>
      </c>
      <c r="R101" s="1">
        <f>R102+R103+R113+R114+R115</f>
        <v>30</v>
      </c>
      <c r="S101" s="1">
        <f>S102+S103+S113+S114+S115</f>
        <v>9</v>
      </c>
      <c r="T101" s="1">
        <f>T102+T103+T113+T114+T115</f>
        <v>18</v>
      </c>
      <c r="U101" s="1">
        <f t="shared" si="66"/>
        <v>0</v>
      </c>
      <c r="V101" s="1">
        <f t="shared" si="66"/>
        <v>0</v>
      </c>
      <c r="W101" s="1">
        <f t="shared" si="66"/>
        <v>0</v>
      </c>
      <c r="X101" s="1">
        <f t="shared" si="66"/>
        <v>15</v>
      </c>
      <c r="Y101" s="1">
        <f t="shared" si="66"/>
        <v>360</v>
      </c>
      <c r="Z101" s="1">
        <f>Z102+Z103+Z113+Z114+Z115</f>
        <v>402</v>
      </c>
      <c r="AA101" s="1">
        <f t="shared" si="66"/>
        <v>2</v>
      </c>
      <c r="AB101" s="1">
        <f t="shared" si="66"/>
        <v>2</v>
      </c>
      <c r="AC101" s="1">
        <f t="shared" si="66"/>
        <v>375</v>
      </c>
      <c r="AD101" s="1">
        <f t="shared" si="66"/>
        <v>24</v>
      </c>
      <c r="AE101" s="1">
        <f t="shared" si="66"/>
        <v>375</v>
      </c>
      <c r="AF101" s="1">
        <f t="shared" si="66"/>
        <v>24</v>
      </c>
      <c r="AG101" s="1">
        <f t="shared" si="66"/>
        <v>375</v>
      </c>
      <c r="AH101" s="1">
        <f t="shared" si="66"/>
        <v>24</v>
      </c>
      <c r="AI101" s="1">
        <f t="shared" si="66"/>
        <v>375</v>
      </c>
      <c r="AJ101" s="1">
        <f t="shared" si="66"/>
        <v>24</v>
      </c>
    </row>
    <row r="102" spans="1:36" ht="27">
      <c r="A102" s="263" t="s">
        <v>179</v>
      </c>
      <c r="B102" s="257" t="s">
        <v>100</v>
      </c>
      <c r="C102" s="186" t="s">
        <v>62</v>
      </c>
      <c r="D102" s="137" t="s">
        <v>113</v>
      </c>
      <c r="E102" s="45"/>
      <c r="F102" s="223"/>
      <c r="G102" s="119">
        <v>9</v>
      </c>
      <c r="H102" s="194"/>
      <c r="I102" s="195"/>
      <c r="J102" s="195"/>
      <c r="K102" s="195"/>
      <c r="L102" s="195"/>
      <c r="M102" s="195">
        <v>15</v>
      </c>
      <c r="N102" s="196"/>
      <c r="O102" s="119">
        <f>SUM(H102:N102)</f>
        <v>15</v>
      </c>
      <c r="P102" s="120">
        <v>1</v>
      </c>
      <c r="Q102" s="120">
        <v>1</v>
      </c>
      <c r="R102" s="119">
        <v>9</v>
      </c>
      <c r="S102" s="194"/>
      <c r="T102" s="195"/>
      <c r="U102" s="195"/>
      <c r="V102" s="195"/>
      <c r="W102" s="195"/>
      <c r="X102" s="195">
        <v>15</v>
      </c>
      <c r="Y102" s="196"/>
      <c r="Z102" s="119">
        <f>SUM(S102:Y102)</f>
        <v>15</v>
      </c>
      <c r="AA102" s="125">
        <f>P102</f>
        <v>1</v>
      </c>
      <c r="AB102" s="125">
        <f>Q102</f>
        <v>1</v>
      </c>
      <c r="AC102" s="21">
        <f t="shared" si="55"/>
        <v>15</v>
      </c>
      <c r="AD102" s="22">
        <f t="shared" si="56"/>
        <v>9</v>
      </c>
      <c r="AE102" s="22">
        <f t="shared" si="57"/>
        <v>15</v>
      </c>
      <c r="AF102" s="23">
        <f t="shared" si="58"/>
        <v>9</v>
      </c>
      <c r="AG102" s="24">
        <f t="shared" si="59"/>
        <v>15</v>
      </c>
      <c r="AH102" s="25">
        <f t="shared" si="60"/>
        <v>9</v>
      </c>
      <c r="AI102" s="25">
        <f t="shared" si="61"/>
        <v>15</v>
      </c>
      <c r="AJ102" s="26">
        <f t="shared" si="62"/>
        <v>9</v>
      </c>
    </row>
    <row r="103" spans="1:36" ht="27.75" customHeight="1" thickBot="1">
      <c r="A103" s="264"/>
      <c r="B103" s="259"/>
      <c r="C103" s="188" t="s">
        <v>144</v>
      </c>
      <c r="D103" s="190" t="s">
        <v>114</v>
      </c>
      <c r="E103" s="46"/>
      <c r="F103" s="223"/>
      <c r="G103" s="123">
        <v>15</v>
      </c>
      <c r="H103" s="91"/>
      <c r="I103" s="77"/>
      <c r="J103" s="77"/>
      <c r="K103" s="77"/>
      <c r="L103" s="77"/>
      <c r="M103" s="77"/>
      <c r="N103" s="35">
        <v>360</v>
      </c>
      <c r="O103" s="123">
        <f aca="true" t="shared" si="67" ref="O103:O115">SUM(H103:N103)</f>
        <v>360</v>
      </c>
      <c r="P103" s="124">
        <v>1</v>
      </c>
      <c r="Q103" s="124">
        <v>1</v>
      </c>
      <c r="R103" s="123">
        <v>15</v>
      </c>
      <c r="S103" s="91"/>
      <c r="T103" s="77"/>
      <c r="U103" s="77"/>
      <c r="V103" s="77"/>
      <c r="W103" s="77"/>
      <c r="X103" s="77"/>
      <c r="Y103" s="35">
        <v>360</v>
      </c>
      <c r="Z103" s="123">
        <f>SUM(S103:Y103)</f>
        <v>360</v>
      </c>
      <c r="AA103" s="127">
        <f>P103</f>
        <v>1</v>
      </c>
      <c r="AB103" s="127">
        <f>Q103</f>
        <v>1</v>
      </c>
      <c r="AC103" s="21">
        <f t="shared" si="55"/>
        <v>360</v>
      </c>
      <c r="AD103" s="22">
        <f t="shared" si="56"/>
        <v>15</v>
      </c>
      <c r="AE103" s="22">
        <f t="shared" si="57"/>
        <v>360</v>
      </c>
      <c r="AF103" s="23">
        <f t="shared" si="58"/>
        <v>15</v>
      </c>
      <c r="AG103" s="24">
        <f t="shared" si="59"/>
        <v>360</v>
      </c>
      <c r="AH103" s="25">
        <f t="shared" si="60"/>
        <v>15</v>
      </c>
      <c r="AI103" s="25">
        <f t="shared" si="61"/>
        <v>360</v>
      </c>
      <c r="AJ103" s="26">
        <f t="shared" si="62"/>
        <v>15</v>
      </c>
    </row>
    <row r="104" spans="1:36" s="69" customFormat="1" ht="22.5" customHeight="1">
      <c r="A104" s="253" t="s">
        <v>180</v>
      </c>
      <c r="B104" s="265"/>
      <c r="C104" s="67" t="s">
        <v>150</v>
      </c>
      <c r="D104" s="191" t="s">
        <v>113</v>
      </c>
      <c r="E104" s="186"/>
      <c r="F104" s="223"/>
      <c r="G104" s="119">
        <v>2</v>
      </c>
      <c r="H104" s="95"/>
      <c r="I104" s="78">
        <v>30</v>
      </c>
      <c r="J104" s="78"/>
      <c r="K104" s="78"/>
      <c r="L104" s="78"/>
      <c r="M104" s="78"/>
      <c r="N104" s="32"/>
      <c r="O104" s="119">
        <f t="shared" si="67"/>
        <v>30</v>
      </c>
      <c r="P104" s="120"/>
      <c r="Q104" s="120">
        <v>1</v>
      </c>
      <c r="R104" s="119">
        <v>2</v>
      </c>
      <c r="S104" s="95"/>
      <c r="T104" s="78">
        <v>9</v>
      </c>
      <c r="U104" s="78"/>
      <c r="V104" s="78"/>
      <c r="W104" s="78"/>
      <c r="X104" s="78"/>
      <c r="Y104" s="68"/>
      <c r="Z104" s="119">
        <f aca="true" t="shared" si="68" ref="Z104:Z115">SUM(S104:Y104)</f>
        <v>9</v>
      </c>
      <c r="AA104" s="125"/>
      <c r="AB104" s="125">
        <f>Q104</f>
        <v>1</v>
      </c>
      <c r="AC104" s="21" t="b">
        <f aca="true" t="shared" si="69" ref="AC104:AC115">IF(P104=1,SUM(H104:N104))</f>
        <v>0</v>
      </c>
      <c r="AD104" s="22" t="b">
        <f aca="true" t="shared" si="70" ref="AD104:AD115">IF(P104=1,G104)</f>
        <v>0</v>
      </c>
      <c r="AE104" s="22">
        <f aca="true" t="shared" si="71" ref="AE104:AE115">IF(Q104=1,SUM(H104:N104))</f>
        <v>30</v>
      </c>
      <c r="AF104" s="23">
        <f aca="true" t="shared" si="72" ref="AF104:AF115">IF(Q104=1,G104)</f>
        <v>2</v>
      </c>
      <c r="AG104" s="24" t="b">
        <f aca="true" t="shared" si="73" ref="AG104:AG115">IF(AA104=1,SUM(S104:Y104))</f>
        <v>0</v>
      </c>
      <c r="AH104" s="25" t="b">
        <f aca="true" t="shared" si="74" ref="AH104:AH115">IF(AA104=1,R104)</f>
        <v>0</v>
      </c>
      <c r="AI104" s="25">
        <f aca="true" t="shared" si="75" ref="AI104:AI115">IF(AB104=1,SUM(S104:Y104))</f>
        <v>9</v>
      </c>
      <c r="AJ104" s="26">
        <f aca="true" t="shared" si="76" ref="AJ104:AJ115">IF(AB104=1,R104)</f>
        <v>2</v>
      </c>
    </row>
    <row r="105" spans="1:36" s="69" customFormat="1" ht="22.5" customHeight="1">
      <c r="A105" s="254"/>
      <c r="B105" s="266"/>
      <c r="C105" s="70" t="s">
        <v>150</v>
      </c>
      <c r="D105" s="192" t="s">
        <v>113</v>
      </c>
      <c r="E105" s="187"/>
      <c r="F105" s="223"/>
      <c r="G105" s="121">
        <v>2</v>
      </c>
      <c r="H105" s="93">
        <v>30</v>
      </c>
      <c r="I105" s="76"/>
      <c r="J105" s="76"/>
      <c r="K105" s="76"/>
      <c r="L105" s="76"/>
      <c r="M105" s="76"/>
      <c r="N105" s="38"/>
      <c r="O105" s="121">
        <f t="shared" si="67"/>
        <v>30</v>
      </c>
      <c r="P105" s="122"/>
      <c r="Q105" s="122">
        <v>1</v>
      </c>
      <c r="R105" s="121">
        <v>2</v>
      </c>
      <c r="S105" s="36">
        <v>9</v>
      </c>
      <c r="T105" s="37"/>
      <c r="U105" s="37"/>
      <c r="V105" s="37"/>
      <c r="W105" s="37"/>
      <c r="X105" s="37"/>
      <c r="Y105" s="71"/>
      <c r="Z105" s="121">
        <f t="shared" si="68"/>
        <v>9</v>
      </c>
      <c r="AA105" s="126"/>
      <c r="AB105" s="126">
        <f>Q105</f>
        <v>1</v>
      </c>
      <c r="AC105" s="21" t="b">
        <f t="shared" si="69"/>
        <v>0</v>
      </c>
      <c r="AD105" s="22" t="b">
        <f t="shared" si="70"/>
        <v>0</v>
      </c>
      <c r="AE105" s="22">
        <f t="shared" si="71"/>
        <v>30</v>
      </c>
      <c r="AF105" s="23">
        <f t="shared" si="72"/>
        <v>2</v>
      </c>
      <c r="AG105" s="24" t="b">
        <f t="shared" si="73"/>
        <v>0</v>
      </c>
      <c r="AH105" s="25" t="b">
        <f t="shared" si="74"/>
        <v>0</v>
      </c>
      <c r="AI105" s="25">
        <f t="shared" si="75"/>
        <v>9</v>
      </c>
      <c r="AJ105" s="26">
        <f t="shared" si="76"/>
        <v>2</v>
      </c>
    </row>
    <row r="106" spans="1:36" s="69" customFormat="1" ht="22.5" customHeight="1" thickBot="1">
      <c r="A106" s="268"/>
      <c r="B106" s="267"/>
      <c r="C106" s="72" t="s">
        <v>150</v>
      </c>
      <c r="D106" s="193" t="s">
        <v>113</v>
      </c>
      <c r="E106" s="188"/>
      <c r="F106" s="223"/>
      <c r="G106" s="123">
        <v>2</v>
      </c>
      <c r="H106" s="91"/>
      <c r="I106" s="77">
        <v>30</v>
      </c>
      <c r="J106" s="77"/>
      <c r="K106" s="77"/>
      <c r="L106" s="77"/>
      <c r="M106" s="77"/>
      <c r="N106" s="35"/>
      <c r="O106" s="123">
        <f t="shared" si="67"/>
        <v>30</v>
      </c>
      <c r="P106" s="124"/>
      <c r="Q106" s="124">
        <v>1</v>
      </c>
      <c r="R106" s="123">
        <v>2</v>
      </c>
      <c r="S106" s="33"/>
      <c r="T106" s="34">
        <v>9</v>
      </c>
      <c r="U106" s="34"/>
      <c r="V106" s="34"/>
      <c r="W106" s="34"/>
      <c r="X106" s="34"/>
      <c r="Y106" s="73"/>
      <c r="Z106" s="123">
        <f t="shared" si="68"/>
        <v>9</v>
      </c>
      <c r="AA106" s="127"/>
      <c r="AB106" s="127">
        <f>Q106</f>
        <v>1</v>
      </c>
      <c r="AC106" s="21" t="b">
        <f t="shared" si="69"/>
        <v>0</v>
      </c>
      <c r="AD106" s="22" t="b">
        <f t="shared" si="70"/>
        <v>0</v>
      </c>
      <c r="AE106" s="22">
        <f t="shared" si="71"/>
        <v>30</v>
      </c>
      <c r="AF106" s="23">
        <f t="shared" si="72"/>
        <v>2</v>
      </c>
      <c r="AG106" s="24" t="b">
        <f t="shared" si="73"/>
        <v>0</v>
      </c>
      <c r="AH106" s="25" t="b">
        <f t="shared" si="74"/>
        <v>0</v>
      </c>
      <c r="AI106" s="25">
        <f t="shared" si="75"/>
        <v>9</v>
      </c>
      <c r="AJ106" s="26">
        <f t="shared" si="76"/>
        <v>2</v>
      </c>
    </row>
    <row r="107" spans="1:36" s="69" customFormat="1" ht="22.5" customHeight="1">
      <c r="A107" s="253" t="s">
        <v>181</v>
      </c>
      <c r="B107" s="265"/>
      <c r="C107" s="67" t="s">
        <v>152</v>
      </c>
      <c r="D107" s="191" t="s">
        <v>113</v>
      </c>
      <c r="E107" s="186"/>
      <c r="F107" s="223"/>
      <c r="G107" s="119">
        <v>2</v>
      </c>
      <c r="H107" s="30"/>
      <c r="I107" s="31">
        <v>30</v>
      </c>
      <c r="J107" s="31"/>
      <c r="K107" s="31"/>
      <c r="L107" s="31"/>
      <c r="M107" s="31"/>
      <c r="N107" s="32"/>
      <c r="O107" s="119">
        <f t="shared" si="67"/>
        <v>30</v>
      </c>
      <c r="P107" s="120"/>
      <c r="Q107" s="120"/>
      <c r="R107" s="119">
        <v>2</v>
      </c>
      <c r="S107" s="30"/>
      <c r="T107" s="31">
        <v>9</v>
      </c>
      <c r="U107" s="31"/>
      <c r="V107" s="31"/>
      <c r="W107" s="31"/>
      <c r="X107" s="31"/>
      <c r="Y107" s="68"/>
      <c r="Z107" s="119">
        <f t="shared" si="68"/>
        <v>9</v>
      </c>
      <c r="AA107" s="125"/>
      <c r="AB107" s="125"/>
      <c r="AC107" s="21" t="b">
        <f t="shared" si="69"/>
        <v>0</v>
      </c>
      <c r="AD107" s="22" t="b">
        <f t="shared" si="70"/>
        <v>0</v>
      </c>
      <c r="AE107" s="22" t="b">
        <f t="shared" si="71"/>
        <v>0</v>
      </c>
      <c r="AF107" s="23" t="b">
        <f t="shared" si="72"/>
        <v>0</v>
      </c>
      <c r="AG107" s="24" t="b">
        <f t="shared" si="73"/>
        <v>0</v>
      </c>
      <c r="AH107" s="25" t="b">
        <f t="shared" si="74"/>
        <v>0</v>
      </c>
      <c r="AI107" s="25" t="b">
        <f t="shared" si="75"/>
        <v>0</v>
      </c>
      <c r="AJ107" s="26" t="b">
        <f t="shared" si="76"/>
        <v>0</v>
      </c>
    </row>
    <row r="108" spans="1:36" s="69" customFormat="1" ht="22.5" customHeight="1">
      <c r="A108" s="254"/>
      <c r="B108" s="266"/>
      <c r="C108" s="70" t="s">
        <v>152</v>
      </c>
      <c r="D108" s="192" t="s">
        <v>113</v>
      </c>
      <c r="E108" s="187"/>
      <c r="F108" s="223"/>
      <c r="G108" s="121">
        <v>2</v>
      </c>
      <c r="H108" s="36">
        <v>30</v>
      </c>
      <c r="I108" s="37"/>
      <c r="J108" s="37"/>
      <c r="K108" s="37"/>
      <c r="L108" s="37"/>
      <c r="M108" s="37"/>
      <c r="N108" s="38"/>
      <c r="O108" s="121">
        <f t="shared" si="67"/>
        <v>30</v>
      </c>
      <c r="P108" s="122"/>
      <c r="Q108" s="122"/>
      <c r="R108" s="121">
        <v>2</v>
      </c>
      <c r="S108" s="36">
        <v>9</v>
      </c>
      <c r="T108" s="37"/>
      <c r="U108" s="37"/>
      <c r="V108" s="37"/>
      <c r="W108" s="37"/>
      <c r="X108" s="37"/>
      <c r="Y108" s="71"/>
      <c r="Z108" s="121">
        <f t="shared" si="68"/>
        <v>9</v>
      </c>
      <c r="AA108" s="126"/>
      <c r="AB108" s="126"/>
      <c r="AC108" s="21" t="b">
        <f t="shared" si="69"/>
        <v>0</v>
      </c>
      <c r="AD108" s="22" t="b">
        <f t="shared" si="70"/>
        <v>0</v>
      </c>
      <c r="AE108" s="22" t="b">
        <f t="shared" si="71"/>
        <v>0</v>
      </c>
      <c r="AF108" s="23" t="b">
        <f t="shared" si="72"/>
        <v>0</v>
      </c>
      <c r="AG108" s="24" t="b">
        <f t="shared" si="73"/>
        <v>0</v>
      </c>
      <c r="AH108" s="25" t="b">
        <f t="shared" si="74"/>
        <v>0</v>
      </c>
      <c r="AI108" s="25" t="b">
        <f t="shared" si="75"/>
        <v>0</v>
      </c>
      <c r="AJ108" s="26" t="b">
        <f t="shared" si="76"/>
        <v>0</v>
      </c>
    </row>
    <row r="109" spans="1:36" s="69" customFormat="1" ht="22.5" customHeight="1" thickBot="1">
      <c r="A109" s="268"/>
      <c r="B109" s="267"/>
      <c r="C109" s="72" t="s">
        <v>152</v>
      </c>
      <c r="D109" s="193" t="s">
        <v>113</v>
      </c>
      <c r="E109" s="188"/>
      <c r="F109" s="223"/>
      <c r="G109" s="123">
        <v>2</v>
      </c>
      <c r="H109" s="33"/>
      <c r="I109" s="34">
        <v>30</v>
      </c>
      <c r="J109" s="34"/>
      <c r="K109" s="34"/>
      <c r="L109" s="34"/>
      <c r="M109" s="34"/>
      <c r="N109" s="35"/>
      <c r="O109" s="123">
        <f t="shared" si="67"/>
        <v>30</v>
      </c>
      <c r="P109" s="124"/>
      <c r="Q109" s="124"/>
      <c r="R109" s="123">
        <v>2</v>
      </c>
      <c r="S109" s="33"/>
      <c r="T109" s="34">
        <v>9</v>
      </c>
      <c r="U109" s="34"/>
      <c r="V109" s="34"/>
      <c r="W109" s="34"/>
      <c r="X109" s="34"/>
      <c r="Y109" s="73"/>
      <c r="Z109" s="123">
        <f t="shared" si="68"/>
        <v>9</v>
      </c>
      <c r="AA109" s="127"/>
      <c r="AB109" s="127"/>
      <c r="AC109" s="21" t="b">
        <f t="shared" si="69"/>
        <v>0</v>
      </c>
      <c r="AD109" s="22" t="b">
        <f t="shared" si="70"/>
        <v>0</v>
      </c>
      <c r="AE109" s="22" t="b">
        <f t="shared" si="71"/>
        <v>0</v>
      </c>
      <c r="AF109" s="23" t="b">
        <f t="shared" si="72"/>
        <v>0</v>
      </c>
      <c r="AG109" s="24" t="b">
        <f t="shared" si="73"/>
        <v>0</v>
      </c>
      <c r="AH109" s="25" t="b">
        <f t="shared" si="74"/>
        <v>0</v>
      </c>
      <c r="AI109" s="25" t="b">
        <f t="shared" si="75"/>
        <v>0</v>
      </c>
      <c r="AJ109" s="26" t="b">
        <f t="shared" si="76"/>
        <v>0</v>
      </c>
    </row>
    <row r="110" spans="1:36" s="69" customFormat="1" ht="22.5" customHeight="1">
      <c r="A110" s="253" t="s">
        <v>182</v>
      </c>
      <c r="B110" s="265"/>
      <c r="C110" s="67" t="s">
        <v>153</v>
      </c>
      <c r="D110" s="191" t="s">
        <v>113</v>
      </c>
      <c r="E110" s="186"/>
      <c r="F110" s="223"/>
      <c r="G110" s="119">
        <v>2</v>
      </c>
      <c r="H110" s="30"/>
      <c r="I110" s="31">
        <v>30</v>
      </c>
      <c r="J110" s="31"/>
      <c r="K110" s="31"/>
      <c r="L110" s="31"/>
      <c r="M110" s="31"/>
      <c r="N110" s="32"/>
      <c r="O110" s="119">
        <f t="shared" si="67"/>
        <v>30</v>
      </c>
      <c r="P110" s="120"/>
      <c r="Q110" s="120"/>
      <c r="R110" s="119">
        <v>2</v>
      </c>
      <c r="S110" s="30"/>
      <c r="T110" s="31">
        <v>9</v>
      </c>
      <c r="U110" s="31"/>
      <c r="V110" s="31"/>
      <c r="W110" s="31"/>
      <c r="X110" s="31"/>
      <c r="Y110" s="68"/>
      <c r="Z110" s="119">
        <f t="shared" si="68"/>
        <v>9</v>
      </c>
      <c r="AA110" s="125"/>
      <c r="AB110" s="125"/>
      <c r="AC110" s="21" t="b">
        <f t="shared" si="69"/>
        <v>0</v>
      </c>
      <c r="AD110" s="22" t="b">
        <f t="shared" si="70"/>
        <v>0</v>
      </c>
      <c r="AE110" s="22" t="b">
        <f t="shared" si="71"/>
        <v>0</v>
      </c>
      <c r="AF110" s="23" t="b">
        <f t="shared" si="72"/>
        <v>0</v>
      </c>
      <c r="AG110" s="24" t="b">
        <f t="shared" si="73"/>
        <v>0</v>
      </c>
      <c r="AH110" s="25" t="b">
        <f t="shared" si="74"/>
        <v>0</v>
      </c>
      <c r="AI110" s="25" t="b">
        <f t="shared" si="75"/>
        <v>0</v>
      </c>
      <c r="AJ110" s="26" t="b">
        <f t="shared" si="76"/>
        <v>0</v>
      </c>
    </row>
    <row r="111" spans="1:36" s="69" customFormat="1" ht="22.5" customHeight="1">
      <c r="A111" s="254"/>
      <c r="B111" s="266"/>
      <c r="C111" s="70" t="s">
        <v>153</v>
      </c>
      <c r="D111" s="192" t="s">
        <v>113</v>
      </c>
      <c r="E111" s="187"/>
      <c r="F111" s="223"/>
      <c r="G111" s="121">
        <v>2</v>
      </c>
      <c r="H111" s="36">
        <v>30</v>
      </c>
      <c r="I111" s="37"/>
      <c r="J111" s="37"/>
      <c r="K111" s="37"/>
      <c r="L111" s="37"/>
      <c r="M111" s="37"/>
      <c r="N111" s="38"/>
      <c r="O111" s="121">
        <f t="shared" si="67"/>
        <v>30</v>
      </c>
      <c r="P111" s="122"/>
      <c r="Q111" s="122"/>
      <c r="R111" s="121">
        <v>2</v>
      </c>
      <c r="S111" s="36">
        <v>9</v>
      </c>
      <c r="T111" s="37"/>
      <c r="U111" s="37"/>
      <c r="V111" s="37"/>
      <c r="W111" s="37"/>
      <c r="X111" s="37"/>
      <c r="Y111" s="71"/>
      <c r="Z111" s="121">
        <f t="shared" si="68"/>
        <v>9</v>
      </c>
      <c r="AA111" s="126"/>
      <c r="AB111" s="126"/>
      <c r="AC111" s="21" t="b">
        <f t="shared" si="69"/>
        <v>0</v>
      </c>
      <c r="AD111" s="22" t="b">
        <f t="shared" si="70"/>
        <v>0</v>
      </c>
      <c r="AE111" s="22" t="b">
        <f t="shared" si="71"/>
        <v>0</v>
      </c>
      <c r="AF111" s="23" t="b">
        <f t="shared" si="72"/>
        <v>0</v>
      </c>
      <c r="AG111" s="24" t="b">
        <f t="shared" si="73"/>
        <v>0</v>
      </c>
      <c r="AH111" s="25" t="b">
        <f t="shared" si="74"/>
        <v>0</v>
      </c>
      <c r="AI111" s="25" t="b">
        <f t="shared" si="75"/>
        <v>0</v>
      </c>
      <c r="AJ111" s="26" t="b">
        <f t="shared" si="76"/>
        <v>0</v>
      </c>
    </row>
    <row r="112" spans="1:36" s="69" customFormat="1" ht="22.5" customHeight="1" thickBot="1">
      <c r="A112" s="268"/>
      <c r="B112" s="267"/>
      <c r="C112" s="72" t="s">
        <v>153</v>
      </c>
      <c r="D112" s="193" t="s">
        <v>113</v>
      </c>
      <c r="E112" s="188"/>
      <c r="F112" s="223"/>
      <c r="G112" s="123">
        <v>2</v>
      </c>
      <c r="H112" s="33"/>
      <c r="I112" s="34">
        <v>30</v>
      </c>
      <c r="J112" s="34"/>
      <c r="K112" s="34"/>
      <c r="L112" s="34"/>
      <c r="M112" s="34"/>
      <c r="N112" s="35"/>
      <c r="O112" s="123">
        <f t="shared" si="67"/>
        <v>30</v>
      </c>
      <c r="P112" s="124"/>
      <c r="Q112" s="124"/>
      <c r="R112" s="123">
        <v>2</v>
      </c>
      <c r="S112" s="33"/>
      <c r="T112" s="34">
        <v>9</v>
      </c>
      <c r="U112" s="34"/>
      <c r="V112" s="34"/>
      <c r="W112" s="34"/>
      <c r="X112" s="34"/>
      <c r="Y112" s="73"/>
      <c r="Z112" s="123">
        <f t="shared" si="68"/>
        <v>9</v>
      </c>
      <c r="AA112" s="127"/>
      <c r="AB112" s="127"/>
      <c r="AC112" s="21" t="b">
        <f t="shared" si="69"/>
        <v>0</v>
      </c>
      <c r="AD112" s="22" t="b">
        <f t="shared" si="70"/>
        <v>0</v>
      </c>
      <c r="AE112" s="22" t="b">
        <f t="shared" si="71"/>
        <v>0</v>
      </c>
      <c r="AF112" s="23" t="b">
        <f t="shared" si="72"/>
        <v>0</v>
      </c>
      <c r="AG112" s="24" t="b">
        <f t="shared" si="73"/>
        <v>0</v>
      </c>
      <c r="AH112" s="25" t="b">
        <f t="shared" si="74"/>
        <v>0</v>
      </c>
      <c r="AI112" s="25" t="b">
        <f t="shared" si="75"/>
        <v>0</v>
      </c>
      <c r="AJ112" s="26" t="b">
        <f t="shared" si="76"/>
        <v>0</v>
      </c>
    </row>
    <row r="113" spans="1:36" s="69" customFormat="1" ht="22.5" customHeight="1">
      <c r="A113" s="253" t="s">
        <v>183</v>
      </c>
      <c r="B113" s="265"/>
      <c r="C113" s="67" t="s">
        <v>148</v>
      </c>
      <c r="D113" s="191" t="s">
        <v>113</v>
      </c>
      <c r="E113" s="186"/>
      <c r="F113" s="223"/>
      <c r="G113" s="119">
        <v>2</v>
      </c>
      <c r="H113" s="30"/>
      <c r="I113" s="31">
        <v>30</v>
      </c>
      <c r="J113" s="31"/>
      <c r="K113" s="31"/>
      <c r="L113" s="31"/>
      <c r="M113" s="31"/>
      <c r="N113" s="32"/>
      <c r="O113" s="119">
        <f t="shared" si="67"/>
        <v>30</v>
      </c>
      <c r="P113" s="120"/>
      <c r="Q113" s="120"/>
      <c r="R113" s="119">
        <v>2</v>
      </c>
      <c r="S113" s="30"/>
      <c r="T113" s="31">
        <v>9</v>
      </c>
      <c r="U113" s="31"/>
      <c r="V113" s="31"/>
      <c r="W113" s="31"/>
      <c r="X113" s="31"/>
      <c r="Y113" s="68"/>
      <c r="Z113" s="119">
        <f t="shared" si="68"/>
        <v>9</v>
      </c>
      <c r="AA113" s="125"/>
      <c r="AB113" s="125"/>
      <c r="AC113" s="21" t="b">
        <f t="shared" si="69"/>
        <v>0</v>
      </c>
      <c r="AD113" s="22" t="b">
        <f t="shared" si="70"/>
        <v>0</v>
      </c>
      <c r="AE113" s="22" t="b">
        <f t="shared" si="71"/>
        <v>0</v>
      </c>
      <c r="AF113" s="23" t="b">
        <f t="shared" si="72"/>
        <v>0</v>
      </c>
      <c r="AG113" s="24" t="b">
        <f t="shared" si="73"/>
        <v>0</v>
      </c>
      <c r="AH113" s="25" t="b">
        <f t="shared" si="74"/>
        <v>0</v>
      </c>
      <c r="AI113" s="25" t="b">
        <f t="shared" si="75"/>
        <v>0</v>
      </c>
      <c r="AJ113" s="26" t="b">
        <f t="shared" si="76"/>
        <v>0</v>
      </c>
    </row>
    <row r="114" spans="1:36" s="69" customFormat="1" ht="22.5" customHeight="1">
      <c r="A114" s="254"/>
      <c r="B114" s="266"/>
      <c r="C114" s="70" t="s">
        <v>148</v>
      </c>
      <c r="D114" s="192" t="s">
        <v>113</v>
      </c>
      <c r="E114" s="187"/>
      <c r="F114" s="223"/>
      <c r="G114" s="121">
        <v>2</v>
      </c>
      <c r="H114" s="36">
        <v>30</v>
      </c>
      <c r="I114" s="37"/>
      <c r="J114" s="37"/>
      <c r="K114" s="37"/>
      <c r="L114" s="37"/>
      <c r="M114" s="37"/>
      <c r="N114" s="38"/>
      <c r="O114" s="121">
        <f t="shared" si="67"/>
        <v>30</v>
      </c>
      <c r="P114" s="122"/>
      <c r="Q114" s="122"/>
      <c r="R114" s="121">
        <v>2</v>
      </c>
      <c r="S114" s="36">
        <v>9</v>
      </c>
      <c r="T114" s="37"/>
      <c r="U114" s="37"/>
      <c r="V114" s="37"/>
      <c r="W114" s="37"/>
      <c r="X114" s="37"/>
      <c r="Y114" s="71"/>
      <c r="Z114" s="121">
        <f t="shared" si="68"/>
        <v>9</v>
      </c>
      <c r="AA114" s="126"/>
      <c r="AB114" s="126"/>
      <c r="AC114" s="21" t="b">
        <f t="shared" si="69"/>
        <v>0</v>
      </c>
      <c r="AD114" s="22" t="b">
        <f t="shared" si="70"/>
        <v>0</v>
      </c>
      <c r="AE114" s="22" t="b">
        <f t="shared" si="71"/>
        <v>0</v>
      </c>
      <c r="AF114" s="23" t="b">
        <f t="shared" si="72"/>
        <v>0</v>
      </c>
      <c r="AG114" s="24" t="b">
        <f t="shared" si="73"/>
        <v>0</v>
      </c>
      <c r="AH114" s="25" t="b">
        <f t="shared" si="74"/>
        <v>0</v>
      </c>
      <c r="AI114" s="25" t="b">
        <f t="shared" si="75"/>
        <v>0</v>
      </c>
      <c r="AJ114" s="26" t="b">
        <f t="shared" si="76"/>
        <v>0</v>
      </c>
    </row>
    <row r="115" spans="1:36" s="69" customFormat="1" ht="22.5" customHeight="1" thickBot="1">
      <c r="A115" s="268"/>
      <c r="B115" s="267"/>
      <c r="C115" s="72" t="s">
        <v>148</v>
      </c>
      <c r="D115" s="193" t="s">
        <v>113</v>
      </c>
      <c r="E115" s="188"/>
      <c r="F115" s="224"/>
      <c r="G115" s="123">
        <v>2</v>
      </c>
      <c r="H115" s="33"/>
      <c r="I115" s="34">
        <v>30</v>
      </c>
      <c r="J115" s="34"/>
      <c r="K115" s="34"/>
      <c r="L115" s="34"/>
      <c r="M115" s="34"/>
      <c r="N115" s="35"/>
      <c r="O115" s="123">
        <f t="shared" si="67"/>
        <v>30</v>
      </c>
      <c r="P115" s="124"/>
      <c r="Q115" s="124"/>
      <c r="R115" s="123">
        <v>2</v>
      </c>
      <c r="S115" s="33"/>
      <c r="T115" s="34">
        <v>9</v>
      </c>
      <c r="U115" s="34"/>
      <c r="V115" s="34"/>
      <c r="W115" s="34"/>
      <c r="X115" s="34"/>
      <c r="Y115" s="73"/>
      <c r="Z115" s="123">
        <f t="shared" si="68"/>
        <v>9</v>
      </c>
      <c r="AA115" s="127"/>
      <c r="AB115" s="127"/>
      <c r="AC115" s="21" t="b">
        <f t="shared" si="69"/>
        <v>0</v>
      </c>
      <c r="AD115" s="22" t="b">
        <f t="shared" si="70"/>
        <v>0</v>
      </c>
      <c r="AE115" s="22" t="b">
        <f t="shared" si="71"/>
        <v>0</v>
      </c>
      <c r="AF115" s="23" t="b">
        <f t="shared" si="72"/>
        <v>0</v>
      </c>
      <c r="AG115" s="24" t="b">
        <f t="shared" si="73"/>
        <v>0</v>
      </c>
      <c r="AH115" s="25" t="b">
        <f t="shared" si="74"/>
        <v>0</v>
      </c>
      <c r="AI115" s="25" t="b">
        <f t="shared" si="75"/>
        <v>0</v>
      </c>
      <c r="AJ115" s="26" t="b">
        <f t="shared" si="76"/>
        <v>0</v>
      </c>
    </row>
    <row r="116" spans="1:36" ht="21.75" customHeight="1" thickBot="1">
      <c r="A116" s="7"/>
      <c r="B116" s="47"/>
      <c r="C116" s="7"/>
      <c r="D116" s="47"/>
      <c r="E116" s="47"/>
      <c r="F116" s="189"/>
      <c r="G116" s="1">
        <f>G101+G69+G49+G39+G29+G21+G10</f>
        <v>210</v>
      </c>
      <c r="H116" s="1">
        <f aca="true" t="shared" si="77" ref="H116:O116">H101+H69+H49+H39+H29+H21+H10</f>
        <v>1044</v>
      </c>
      <c r="I116" s="1">
        <f t="shared" si="77"/>
        <v>300</v>
      </c>
      <c r="J116" s="1">
        <f t="shared" si="77"/>
        <v>800</v>
      </c>
      <c r="K116" s="1">
        <f t="shared" si="77"/>
        <v>117</v>
      </c>
      <c r="L116" s="1">
        <f t="shared" si="77"/>
        <v>6</v>
      </c>
      <c r="M116" s="1">
        <f t="shared" si="77"/>
        <v>30</v>
      </c>
      <c r="N116" s="1">
        <f t="shared" si="77"/>
        <v>360</v>
      </c>
      <c r="O116" s="1">
        <f t="shared" si="77"/>
        <v>2657</v>
      </c>
      <c r="P116" s="1"/>
      <c r="Q116" s="1"/>
      <c r="R116" s="1">
        <f>R101+R69+R49+R39+R29+R21+R10</f>
        <v>210</v>
      </c>
      <c r="S116" s="1">
        <f aca="true" t="shared" si="78" ref="S116:Z116">S101+S69+S49+S39+S29+S21+S10</f>
        <v>482</v>
      </c>
      <c r="T116" s="1">
        <f t="shared" si="78"/>
        <v>352</v>
      </c>
      <c r="U116" s="1">
        <f>U101+U69+U49+U39+U29+U21+U10</f>
        <v>245</v>
      </c>
      <c r="V116" s="1">
        <f t="shared" si="78"/>
        <v>67</v>
      </c>
      <c r="W116" s="1">
        <f t="shared" si="78"/>
        <v>0</v>
      </c>
      <c r="X116" s="1">
        <f>X101+X69+X49+X39+X29+X21+X10</f>
        <v>30</v>
      </c>
      <c r="Y116" s="1">
        <f t="shared" si="78"/>
        <v>360</v>
      </c>
      <c r="Z116" s="1">
        <f t="shared" si="78"/>
        <v>1566</v>
      </c>
      <c r="AA116" s="1">
        <f>AA101+AA69+AA49+AA39+AA29+AA21+AA10</f>
        <v>12</v>
      </c>
      <c r="AB116" s="1">
        <f>AB101+AB69+AB49+AB39+AB29+AB21+AB10</f>
        <v>26</v>
      </c>
      <c r="AC116" s="1">
        <f>AC101+AC69+AC49+AC39+AC29+AC21+AC10</f>
        <v>870</v>
      </c>
      <c r="AD116" s="1">
        <f aca="true" t="shared" si="79" ref="AD116:AJ116">SUM(AD10,AD21,AD29,AD39,AD49,AD69,AD101)</f>
        <v>58</v>
      </c>
      <c r="AE116" s="1">
        <f t="shared" si="79"/>
        <v>1745</v>
      </c>
      <c r="AF116" s="1">
        <f t="shared" si="79"/>
        <v>142</v>
      </c>
      <c r="AG116" s="1">
        <f t="shared" si="79"/>
        <v>640</v>
      </c>
      <c r="AH116" s="1">
        <f t="shared" si="79"/>
        <v>58</v>
      </c>
      <c r="AI116" s="1">
        <f t="shared" si="79"/>
        <v>985</v>
      </c>
      <c r="AJ116" s="1">
        <f t="shared" si="79"/>
        <v>142</v>
      </c>
    </row>
    <row r="117" spans="1:36" ht="21.75" customHeight="1" thickBot="1">
      <c r="A117" s="7"/>
      <c r="B117" s="47"/>
      <c r="C117" s="7"/>
      <c r="D117" s="47"/>
      <c r="E117" s="47"/>
      <c r="F117" s="47"/>
      <c r="G117" s="1"/>
      <c r="H117" s="63">
        <f>H116/O116</f>
        <v>0.39292435077154686</v>
      </c>
      <c r="I117" s="48">
        <f>I116/O116</f>
        <v>0.11290929619872037</v>
      </c>
      <c r="J117" s="48">
        <f>J116/O116</f>
        <v>0.301091456529921</v>
      </c>
      <c r="K117" s="48">
        <f>K116/O116</f>
        <v>0.04403462551750094</v>
      </c>
      <c r="L117" s="48">
        <f>L116/O116</f>
        <v>0.002258185923974407</v>
      </c>
      <c r="M117" s="48">
        <f>M116/O116</f>
        <v>0.011290929619872036</v>
      </c>
      <c r="N117" s="64">
        <f>N116/O116</f>
        <v>0.13549115543846443</v>
      </c>
      <c r="O117" s="102"/>
      <c r="P117" s="102"/>
      <c r="Q117" s="102"/>
      <c r="R117" s="1"/>
      <c r="S117" s="63">
        <f>S116/Z116</f>
        <v>0.30779054916985954</v>
      </c>
      <c r="T117" s="48">
        <f>T116/Z116</f>
        <v>0.2247765006385696</v>
      </c>
      <c r="U117" s="48">
        <f>U116/Z116</f>
        <v>0.15644955300127714</v>
      </c>
      <c r="V117" s="48">
        <f>V116/Z116</f>
        <v>0.042784163473818644</v>
      </c>
      <c r="W117" s="48">
        <f>W116/Z116</f>
        <v>0</v>
      </c>
      <c r="X117" s="48">
        <f>X116/Z116</f>
        <v>0.019157088122605363</v>
      </c>
      <c r="Y117" s="64">
        <f>Y116/Z116</f>
        <v>0.22988505747126436</v>
      </c>
      <c r="Z117" s="102"/>
      <c r="AA117" s="102"/>
      <c r="AB117" s="102"/>
      <c r="AC117" s="48">
        <f>AC116/O116</f>
        <v>0.32743695897628905</v>
      </c>
      <c r="AD117" s="48">
        <f>AD116/G116</f>
        <v>0.2761904761904762</v>
      </c>
      <c r="AE117" s="48">
        <f>AE116/O116</f>
        <v>0.6567557395558901</v>
      </c>
      <c r="AF117" s="48">
        <f>AF116/G116</f>
        <v>0.6761904761904762</v>
      </c>
      <c r="AG117" s="48">
        <f>AG116/Z116</f>
        <v>0.4086845466155811</v>
      </c>
      <c r="AH117" s="48">
        <f>AH116/R116</f>
        <v>0.2761904761904762</v>
      </c>
      <c r="AI117" s="48">
        <f>AI116/Z116</f>
        <v>0.6289910600255428</v>
      </c>
      <c r="AJ117" s="48">
        <f>AJ116/R116</f>
        <v>0.6761904761904762</v>
      </c>
    </row>
    <row r="118" spans="1:36" ht="26.25" customHeight="1">
      <c r="A118" s="241" t="s">
        <v>80</v>
      </c>
      <c r="B118" s="242"/>
      <c r="C118" s="8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</row>
    <row r="119" spans="1:36" ht="27">
      <c r="A119" s="49"/>
      <c r="B119" s="8" t="s">
        <v>81</v>
      </c>
      <c r="C119" s="8" t="s">
        <v>118</v>
      </c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</row>
    <row r="120" spans="1:36" ht="24.75" customHeight="1">
      <c r="A120" s="50"/>
      <c r="B120" s="8" t="s">
        <v>82</v>
      </c>
      <c r="C120" s="8" t="s">
        <v>119</v>
      </c>
      <c r="D120" s="47"/>
      <c r="E120" s="47"/>
      <c r="F120" s="47"/>
      <c r="G120" s="234" t="s">
        <v>120</v>
      </c>
      <c r="H120" s="234"/>
      <c r="I120" s="234"/>
      <c r="J120" s="234"/>
      <c r="K120" s="234"/>
      <c r="L120" s="234"/>
      <c r="M120" s="234"/>
      <c r="N120" s="234"/>
      <c r="O120" s="234"/>
      <c r="P120" s="234"/>
      <c r="Q120" s="234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</row>
    <row r="121" spans="1:36" ht="14.25">
      <c r="A121" s="51" t="s">
        <v>112</v>
      </c>
      <c r="B121" s="8"/>
      <c r="C121" s="8" t="s">
        <v>115</v>
      </c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</row>
    <row r="122" spans="1:36" ht="14.25">
      <c r="A122" s="8" t="s">
        <v>113</v>
      </c>
      <c r="B122" s="8"/>
      <c r="C122" s="8" t="s">
        <v>116</v>
      </c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</row>
    <row r="123" spans="1:36" ht="14.25">
      <c r="A123" s="8" t="s">
        <v>114</v>
      </c>
      <c r="B123" s="8"/>
      <c r="C123" s="8" t="s">
        <v>117</v>
      </c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</row>
  </sheetData>
  <sheetProtection/>
  <mergeCells count="91">
    <mergeCell ref="A101:E101"/>
    <mergeCell ref="B75:B77"/>
    <mergeCell ref="A78:A80"/>
    <mergeCell ref="A49:E49"/>
    <mergeCell ref="B51:B52"/>
    <mergeCell ref="A69:E69"/>
    <mergeCell ref="A65:A68"/>
    <mergeCell ref="A56:A58"/>
    <mergeCell ref="B65:B68"/>
    <mergeCell ref="B88:B91"/>
    <mergeCell ref="A75:A77"/>
    <mergeCell ref="A70:A71"/>
    <mergeCell ref="B72:B74"/>
    <mergeCell ref="B78:B80"/>
    <mergeCell ref="B96:B100"/>
    <mergeCell ref="B43:B45"/>
    <mergeCell ref="A46:A48"/>
    <mergeCell ref="A36:A38"/>
    <mergeCell ref="A62:A64"/>
    <mergeCell ref="B104:B106"/>
    <mergeCell ref="A104:A106"/>
    <mergeCell ref="A88:A91"/>
    <mergeCell ref="B56:B58"/>
    <mergeCell ref="B92:B95"/>
    <mergeCell ref="A84:A87"/>
    <mergeCell ref="A33:A35"/>
    <mergeCell ref="A39:E39"/>
    <mergeCell ref="B46:B48"/>
    <mergeCell ref="A113:A115"/>
    <mergeCell ref="B113:B115"/>
    <mergeCell ref="A81:A83"/>
    <mergeCell ref="B81:B83"/>
    <mergeCell ref="A107:A109"/>
    <mergeCell ref="B84:B87"/>
    <mergeCell ref="A72:A74"/>
    <mergeCell ref="B107:B109"/>
    <mergeCell ref="A102:A103"/>
    <mergeCell ref="A110:A112"/>
    <mergeCell ref="B110:B112"/>
    <mergeCell ref="B18:B20"/>
    <mergeCell ref="B25:B26"/>
    <mergeCell ref="B102:B103"/>
    <mergeCell ref="B53:B55"/>
    <mergeCell ref="A27:A28"/>
    <mergeCell ref="A21:E21"/>
    <mergeCell ref="B11:B13"/>
    <mergeCell ref="F21:F28"/>
    <mergeCell ref="B14:B15"/>
    <mergeCell ref="A22:A24"/>
    <mergeCell ref="A25:A26"/>
    <mergeCell ref="A43:A45"/>
    <mergeCell ref="B36:B38"/>
    <mergeCell ref="B27:B28"/>
    <mergeCell ref="B33:B35"/>
    <mergeCell ref="A30:A32"/>
    <mergeCell ref="F10:F20"/>
    <mergeCell ref="A92:A95"/>
    <mergeCell ref="A40:A42"/>
    <mergeCell ref="B40:B42"/>
    <mergeCell ref="A18:A20"/>
    <mergeCell ref="B16:B17"/>
    <mergeCell ref="B22:B24"/>
    <mergeCell ref="A11:A13"/>
    <mergeCell ref="F39:F48"/>
    <mergeCell ref="A14:A15"/>
    <mergeCell ref="G120:Q120"/>
    <mergeCell ref="A59:A61"/>
    <mergeCell ref="B59:B61"/>
    <mergeCell ref="A118:B118"/>
    <mergeCell ref="B30:B32"/>
    <mergeCell ref="AG8:AJ8"/>
    <mergeCell ref="G8:Q8"/>
    <mergeCell ref="R8:AB8"/>
    <mergeCell ref="B70:B71"/>
    <mergeCell ref="B62:B64"/>
    <mergeCell ref="AC8:AF8"/>
    <mergeCell ref="F29:F38"/>
    <mergeCell ref="A53:A55"/>
    <mergeCell ref="A16:A17"/>
    <mergeCell ref="F69:F100"/>
    <mergeCell ref="F101:F115"/>
    <mergeCell ref="A96:A100"/>
    <mergeCell ref="A29:E29"/>
    <mergeCell ref="F49:F68"/>
    <mergeCell ref="A51:A52"/>
    <mergeCell ref="A1:E2"/>
    <mergeCell ref="A4:E6"/>
    <mergeCell ref="A7:E7"/>
    <mergeCell ref="A3:E3"/>
    <mergeCell ref="A8:E8"/>
    <mergeCell ref="A10:E10"/>
  </mergeCells>
  <printOptions horizontalCentered="1"/>
  <pageMargins left="0.1968503937007874" right="0.1968503937007874" top="0.1968503937007874" bottom="0.5905511811023623" header="0.31496062992125984" footer="0.31496062992125984"/>
  <pageSetup fitToHeight="2" horizontalDpi="600" verticalDpi="600" orientation="landscape" paperSize="9" scale="41" r:id="rId3"/>
  <rowBreaks count="1" manualBreakCount="1">
    <brk id="68" max="27" man="1"/>
  </rowBreaks>
  <colBreaks count="1" manualBreakCount="1">
    <brk id="28" max="122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Apolonia.Walczyna</cp:lastModifiedBy>
  <cp:lastPrinted>2017-11-30T15:59:25Z</cp:lastPrinted>
  <dcterms:created xsi:type="dcterms:W3CDTF">2012-05-29T08:34:52Z</dcterms:created>
  <dcterms:modified xsi:type="dcterms:W3CDTF">2017-11-30T15:59:48Z</dcterms:modified>
  <cp:category/>
  <cp:version/>
  <cp:contentType/>
  <cp:contentStatus/>
</cp:coreProperties>
</file>